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5576" windowHeight="11760"/>
  </bookViews>
  <sheets>
    <sheet name="SILOUP" sheetId="1" r:id="rId1"/>
  </sheets>
  <definedNames>
    <definedName name="\c">SILOUP!$I$68</definedName>
    <definedName name="\i">SILOUP!$I$62</definedName>
    <definedName name="\r">SILOUP!$I$65</definedName>
    <definedName name="_Regression_Int" localSheetId="0" hidden="1">1</definedName>
    <definedName name="CHART">SILOUP!$J$1:$AE$104</definedName>
    <definedName name="INT">SILOUP!$I$1:$I$53</definedName>
    <definedName name="_xlnm.Print_Area" localSheetId="0">SILOUP!$A$1:$H$43</definedName>
    <definedName name="Print_Area_MI" localSheetId="0">SILOUP!$A$1:$H$27</definedName>
    <definedName name="SILO">SILOUP!$A$1:$H$30</definedName>
  </definedNames>
  <calcPr calcId="145621" iterate="1" iterateCount="1"/>
</workbook>
</file>

<file path=xl/calcChain.xml><?xml version="1.0" encoding="utf-8"?>
<calcChain xmlns="http://schemas.openxmlformats.org/spreadsheetml/2006/main">
  <c r="C2" i="1" l="1"/>
  <c r="AD103" i="1"/>
  <c r="AB103" i="1"/>
  <c r="Z103" i="1"/>
  <c r="Y103" i="1"/>
  <c r="X103" i="1"/>
  <c r="V103" i="1"/>
  <c r="T103" i="1"/>
  <c r="R103" i="1"/>
  <c r="P103" i="1"/>
  <c r="N103" i="1"/>
  <c r="L103" i="1"/>
  <c r="J103" i="1"/>
  <c r="AD101" i="1"/>
  <c r="AB101" i="1"/>
  <c r="Z101" i="1"/>
  <c r="Y101" i="1"/>
  <c r="X101" i="1"/>
  <c r="V101" i="1"/>
  <c r="T101" i="1"/>
  <c r="R101" i="1"/>
  <c r="P101" i="1"/>
  <c r="N101" i="1"/>
  <c r="L101" i="1"/>
  <c r="J101" i="1"/>
  <c r="AD99" i="1"/>
  <c r="AB99" i="1"/>
  <c r="Z99" i="1"/>
  <c r="Y99" i="1"/>
  <c r="X99" i="1"/>
  <c r="V99" i="1"/>
  <c r="T99" i="1"/>
  <c r="R99" i="1"/>
  <c r="P99" i="1"/>
  <c r="N99" i="1"/>
  <c r="L99" i="1"/>
  <c r="J99" i="1"/>
  <c r="AD97" i="1"/>
  <c r="AB97" i="1"/>
  <c r="Z97" i="1"/>
  <c r="Y97" i="1"/>
  <c r="X97" i="1"/>
  <c r="V97" i="1"/>
  <c r="T97" i="1"/>
  <c r="R97" i="1"/>
  <c r="P97" i="1"/>
  <c r="N97" i="1"/>
  <c r="L97" i="1"/>
  <c r="J97" i="1"/>
  <c r="AD95" i="1"/>
  <c r="AB95" i="1"/>
  <c r="Z95" i="1"/>
  <c r="Y95" i="1"/>
  <c r="X95" i="1"/>
  <c r="V95" i="1"/>
  <c r="T95" i="1"/>
  <c r="R95" i="1"/>
  <c r="P95" i="1"/>
  <c r="N95" i="1"/>
  <c r="L95" i="1"/>
  <c r="J95" i="1"/>
  <c r="AD93" i="1"/>
  <c r="AB93" i="1"/>
  <c r="Z93" i="1"/>
  <c r="Y93" i="1"/>
  <c r="X93" i="1"/>
  <c r="V93" i="1"/>
  <c r="T93" i="1"/>
  <c r="R93" i="1"/>
  <c r="P93" i="1"/>
  <c r="N93" i="1"/>
  <c r="L93" i="1"/>
  <c r="J93" i="1"/>
  <c r="AD91" i="1"/>
  <c r="AB91" i="1"/>
  <c r="Z91" i="1"/>
  <c r="Y91" i="1"/>
  <c r="X91" i="1"/>
  <c r="V91" i="1"/>
  <c r="T91" i="1"/>
  <c r="R91" i="1"/>
  <c r="P91" i="1"/>
  <c r="N91" i="1"/>
  <c r="L91" i="1"/>
  <c r="J91" i="1"/>
  <c r="AD89" i="1"/>
  <c r="AB89" i="1"/>
  <c r="Z89" i="1"/>
  <c r="Y89" i="1"/>
  <c r="X89" i="1"/>
  <c r="V89" i="1"/>
  <c r="T89" i="1"/>
  <c r="R89" i="1"/>
  <c r="P89" i="1"/>
  <c r="N89" i="1"/>
  <c r="L89" i="1"/>
  <c r="J89" i="1"/>
  <c r="AD87" i="1"/>
  <c r="AB87" i="1"/>
  <c r="Z87" i="1"/>
  <c r="Y87" i="1"/>
  <c r="X87" i="1"/>
  <c r="V87" i="1"/>
  <c r="T87" i="1"/>
  <c r="R87" i="1"/>
  <c r="P87" i="1"/>
  <c r="N87" i="1"/>
  <c r="L87" i="1"/>
  <c r="J87" i="1"/>
  <c r="AD85" i="1"/>
  <c r="AB85" i="1"/>
  <c r="Z85" i="1"/>
  <c r="Y85" i="1"/>
  <c r="X85" i="1"/>
  <c r="V85" i="1"/>
  <c r="P85" i="1"/>
  <c r="N85" i="1"/>
  <c r="L85" i="1"/>
  <c r="J85" i="1"/>
  <c r="AD83" i="1"/>
  <c r="AB83" i="1"/>
  <c r="Z83" i="1"/>
  <c r="Y83" i="1"/>
  <c r="X83" i="1"/>
  <c r="V83" i="1"/>
  <c r="T83" i="1"/>
  <c r="R83" i="1"/>
  <c r="P83" i="1"/>
  <c r="N83" i="1"/>
  <c r="L83" i="1"/>
  <c r="J83" i="1"/>
  <c r="AD81" i="1"/>
  <c r="AB81" i="1"/>
  <c r="Z81" i="1"/>
  <c r="Y81" i="1"/>
  <c r="X81" i="1"/>
  <c r="V81" i="1"/>
  <c r="T81" i="1"/>
  <c r="R81" i="1"/>
  <c r="P81" i="1"/>
  <c r="N81" i="1"/>
  <c r="L81" i="1"/>
  <c r="J81" i="1"/>
  <c r="AD79" i="1"/>
  <c r="AB79" i="1"/>
  <c r="Z79" i="1"/>
  <c r="Y79" i="1"/>
  <c r="X79" i="1"/>
  <c r="V79" i="1"/>
  <c r="T79" i="1"/>
  <c r="R79" i="1"/>
  <c r="P79" i="1"/>
  <c r="N79" i="1"/>
  <c r="L79" i="1"/>
  <c r="J62" i="1"/>
  <c r="J64" i="1" s="1"/>
  <c r="AD77" i="1"/>
  <c r="AB77" i="1"/>
  <c r="Z77" i="1"/>
  <c r="Y77" i="1"/>
  <c r="X77" i="1"/>
  <c r="V77" i="1"/>
  <c r="T77" i="1"/>
  <c r="R77" i="1"/>
  <c r="P77" i="1"/>
  <c r="N77" i="1"/>
  <c r="L77" i="1"/>
  <c r="AD75" i="1"/>
  <c r="AB75" i="1"/>
  <c r="Z75" i="1"/>
  <c r="Y75" i="1"/>
  <c r="X75" i="1"/>
  <c r="V75" i="1"/>
  <c r="T75" i="1"/>
  <c r="R75" i="1"/>
  <c r="L75" i="1"/>
  <c r="AD73" i="1"/>
  <c r="AB73" i="1"/>
  <c r="Z73" i="1"/>
  <c r="Y73" i="1"/>
  <c r="X73" i="1"/>
  <c r="V73" i="1"/>
  <c r="T73" i="1"/>
  <c r="R73" i="1"/>
  <c r="P73" i="1"/>
  <c r="N73" i="1"/>
  <c r="L73" i="1"/>
  <c r="AD71" i="1"/>
  <c r="AB71" i="1"/>
  <c r="Z71" i="1"/>
  <c r="Y71" i="1"/>
  <c r="X71" i="1"/>
  <c r="V71" i="1"/>
  <c r="T71" i="1"/>
  <c r="R71" i="1"/>
  <c r="P71" i="1"/>
  <c r="N71" i="1"/>
  <c r="L71" i="1"/>
  <c r="AD69" i="1"/>
  <c r="AB69" i="1"/>
  <c r="Z69" i="1"/>
  <c r="Y69" i="1"/>
  <c r="X69" i="1"/>
  <c r="V69" i="1"/>
  <c r="T69" i="1"/>
  <c r="R69" i="1"/>
  <c r="P69" i="1"/>
  <c r="N69" i="1"/>
  <c r="L69" i="1"/>
  <c r="AD67" i="1"/>
  <c r="AB67" i="1"/>
  <c r="Z67" i="1"/>
  <c r="Y67" i="1"/>
  <c r="X67" i="1"/>
  <c r="V67" i="1"/>
  <c r="T67" i="1"/>
  <c r="R67" i="1"/>
  <c r="P67" i="1"/>
  <c r="N67" i="1"/>
  <c r="L67" i="1"/>
  <c r="C66" i="1"/>
  <c r="AD65" i="1"/>
  <c r="AB65" i="1"/>
  <c r="Z65" i="1"/>
  <c r="Y65" i="1"/>
  <c r="X65" i="1"/>
  <c r="V65" i="1"/>
  <c r="T65" i="1"/>
  <c r="R65" i="1"/>
  <c r="P65" i="1"/>
  <c r="N65" i="1"/>
  <c r="J8" i="1"/>
  <c r="J10" i="1" s="1"/>
  <c r="AD63" i="1"/>
  <c r="AB63" i="1"/>
  <c r="Z63" i="1"/>
  <c r="Y63" i="1"/>
  <c r="X63" i="1"/>
  <c r="V63" i="1"/>
  <c r="T63" i="1"/>
  <c r="R63" i="1"/>
  <c r="P63" i="1"/>
  <c r="N63" i="1"/>
  <c r="L63" i="1"/>
  <c r="AD61" i="1"/>
  <c r="AB61" i="1"/>
  <c r="Z61" i="1"/>
  <c r="Y61" i="1"/>
  <c r="X61" i="1"/>
  <c r="V61" i="1"/>
  <c r="T61" i="1"/>
  <c r="R61" i="1"/>
  <c r="P61" i="1"/>
  <c r="N61" i="1"/>
  <c r="L61" i="1"/>
  <c r="AD59" i="1"/>
  <c r="AB59" i="1"/>
  <c r="Z59" i="1"/>
  <c r="Y59" i="1"/>
  <c r="X59" i="1"/>
  <c r="V59" i="1"/>
  <c r="T59" i="1"/>
  <c r="R59" i="1"/>
  <c r="P59" i="1"/>
  <c r="N59" i="1"/>
  <c r="L59" i="1"/>
  <c r="AD57" i="1"/>
  <c r="AB57" i="1"/>
  <c r="Z57" i="1"/>
  <c r="Y57" i="1"/>
  <c r="X57" i="1"/>
  <c r="V57" i="1"/>
  <c r="T57" i="1"/>
  <c r="R57" i="1"/>
  <c r="P57" i="1"/>
  <c r="N57" i="1"/>
  <c r="L57" i="1"/>
  <c r="AD55" i="1"/>
  <c r="AB55" i="1"/>
  <c r="Z55" i="1"/>
  <c r="Y55" i="1"/>
  <c r="X55" i="1"/>
  <c r="V55" i="1"/>
  <c r="T55" i="1"/>
  <c r="R55" i="1"/>
  <c r="P55" i="1"/>
  <c r="N55" i="1"/>
  <c r="L55" i="1"/>
  <c r="AD53" i="1"/>
  <c r="AB53" i="1"/>
  <c r="Z53" i="1"/>
  <c r="Y53" i="1"/>
  <c r="X53" i="1"/>
  <c r="V53" i="1"/>
  <c r="T53" i="1"/>
  <c r="R53" i="1"/>
  <c r="P53" i="1"/>
  <c r="N53" i="1"/>
  <c r="L53" i="1"/>
  <c r="AD51" i="1"/>
  <c r="AB51" i="1"/>
  <c r="Z51" i="1"/>
  <c r="Y51" i="1"/>
  <c r="X51" i="1"/>
  <c r="V51" i="1"/>
  <c r="T51" i="1"/>
  <c r="R51" i="1"/>
  <c r="P51" i="1"/>
  <c r="N51" i="1"/>
  <c r="L51" i="1"/>
  <c r="AD49" i="1"/>
  <c r="AB49" i="1"/>
  <c r="Z49" i="1"/>
  <c r="Y49" i="1"/>
  <c r="X49" i="1"/>
  <c r="V49" i="1"/>
  <c r="T49" i="1"/>
  <c r="R49" i="1"/>
  <c r="P49" i="1"/>
  <c r="N49" i="1"/>
  <c r="L49" i="1"/>
  <c r="AD47" i="1"/>
  <c r="AB47" i="1"/>
  <c r="Z47" i="1"/>
  <c r="Y47" i="1"/>
  <c r="X47" i="1"/>
  <c r="V47" i="1"/>
  <c r="T47" i="1"/>
  <c r="R47" i="1"/>
  <c r="P47" i="1"/>
  <c r="N47" i="1"/>
  <c r="L47" i="1"/>
  <c r="AD45" i="1"/>
  <c r="AB45" i="1"/>
  <c r="Z45" i="1"/>
  <c r="Y45" i="1"/>
  <c r="X45" i="1"/>
  <c r="V45" i="1"/>
  <c r="T45" i="1"/>
  <c r="R45" i="1"/>
  <c r="P45" i="1"/>
  <c r="N45" i="1"/>
  <c r="L45" i="1"/>
  <c r="AD43" i="1"/>
  <c r="AB43" i="1"/>
  <c r="Z43" i="1"/>
  <c r="Y43" i="1"/>
  <c r="X43" i="1"/>
  <c r="V43" i="1"/>
  <c r="T43" i="1"/>
  <c r="R43" i="1"/>
  <c r="P43" i="1"/>
  <c r="N43" i="1"/>
  <c r="L43" i="1"/>
  <c r="AD41" i="1"/>
  <c r="AB41" i="1"/>
  <c r="Z41" i="1"/>
  <c r="Y41" i="1"/>
  <c r="X41" i="1"/>
  <c r="V41" i="1"/>
  <c r="T41" i="1"/>
  <c r="R41" i="1"/>
  <c r="P41" i="1"/>
  <c r="N41" i="1"/>
  <c r="L41" i="1"/>
  <c r="AD39" i="1"/>
  <c r="AB39" i="1"/>
  <c r="Z39" i="1"/>
  <c r="Y39" i="1"/>
  <c r="X39" i="1"/>
  <c r="V39" i="1"/>
  <c r="T39" i="1"/>
  <c r="R39" i="1"/>
  <c r="P39" i="1"/>
  <c r="N39" i="1"/>
  <c r="L39" i="1"/>
  <c r="AD37" i="1"/>
  <c r="AB37" i="1"/>
  <c r="Z37" i="1"/>
  <c r="Y37" i="1"/>
  <c r="X37" i="1"/>
  <c r="V37" i="1"/>
  <c r="T37" i="1"/>
  <c r="R37" i="1"/>
  <c r="P37" i="1"/>
  <c r="N37" i="1"/>
  <c r="L37" i="1"/>
  <c r="AD35" i="1"/>
  <c r="AB35" i="1"/>
  <c r="Z35" i="1"/>
  <c r="Y35" i="1"/>
  <c r="X35" i="1"/>
  <c r="V35" i="1"/>
  <c r="T35" i="1"/>
  <c r="R35" i="1"/>
  <c r="P35" i="1"/>
  <c r="N35" i="1"/>
  <c r="L35" i="1"/>
  <c r="AD33" i="1"/>
  <c r="AB33" i="1"/>
  <c r="Z33" i="1"/>
  <c r="Y33" i="1"/>
  <c r="X33" i="1"/>
  <c r="V33" i="1"/>
  <c r="T33" i="1"/>
  <c r="R33" i="1"/>
  <c r="P33" i="1"/>
  <c r="N33" i="1"/>
  <c r="L33" i="1"/>
  <c r="J61" i="1" l="1"/>
  <c r="J12" i="1"/>
  <c r="J14" i="1" s="1"/>
  <c r="J16" i="1" s="1"/>
  <c r="J18" i="1" s="1"/>
  <c r="J20" i="1" s="1"/>
  <c r="J22" i="1" s="1"/>
  <c r="J24" i="1" s="1"/>
  <c r="J26" i="1" s="1"/>
  <c r="J28" i="1" s="1"/>
  <c r="J30" i="1" s="1"/>
  <c r="J32" i="1" s="1"/>
  <c r="J34" i="1" s="1"/>
  <c r="C56" i="1"/>
  <c r="D54" i="1"/>
  <c r="D59" i="1"/>
  <c r="J66" i="1"/>
  <c r="J65" i="1" s="1"/>
  <c r="J63" i="1"/>
  <c r="J68" i="1" l="1"/>
  <c r="J36" i="1"/>
  <c r="J38" i="1" l="1"/>
  <c r="J70" i="1"/>
  <c r="J35" i="1"/>
  <c r="J67" i="1"/>
  <c r="J72" i="1" l="1"/>
  <c r="J71" i="1" s="1"/>
  <c r="J40" i="1"/>
  <c r="J39" i="1"/>
  <c r="J69" i="1"/>
  <c r="J37" i="1"/>
  <c r="J42" i="1" l="1"/>
  <c r="J41" i="1"/>
  <c r="J74" i="1"/>
  <c r="J73" i="1"/>
  <c r="C61" i="1"/>
  <c r="J76" i="1" l="1"/>
  <c r="J44" i="1"/>
  <c r="J46" i="1" l="1"/>
  <c r="J45" i="1" s="1"/>
  <c r="J78" i="1"/>
  <c r="J79" i="1" s="1"/>
  <c r="J77" i="1"/>
  <c r="J43" i="1"/>
  <c r="J75" i="1"/>
  <c r="D64" i="1" l="1"/>
  <c r="J48" i="1"/>
  <c r="C51" i="1"/>
  <c r="J50" i="1" l="1"/>
  <c r="J47" i="1"/>
  <c r="J52" i="1" l="1"/>
  <c r="J49" i="1"/>
  <c r="J54" i="1" l="1"/>
  <c r="J51" i="1"/>
  <c r="J56" i="1" l="1"/>
  <c r="J53" i="1"/>
  <c r="J58" i="1" l="1"/>
  <c r="J59" i="1" s="1"/>
  <c r="J55" i="1"/>
  <c r="J57" i="1" l="1"/>
  <c r="C46" i="1" s="1"/>
  <c r="C47" i="1" l="1"/>
  <c r="C9" i="1" s="1"/>
  <c r="C50" i="1" l="1"/>
  <c r="G11" i="1" s="1"/>
  <c r="E53" i="1" s="1"/>
  <c r="F53" i="1" l="1"/>
  <c r="D53" i="1" s="1"/>
  <c r="C53" i="1" s="1"/>
  <c r="C11" i="1"/>
  <c r="G14" i="1" l="1"/>
  <c r="C14" i="1" s="1"/>
  <c r="C55" i="1"/>
  <c r="G16" i="1" s="1"/>
  <c r="E58" i="1" s="1"/>
  <c r="F58" i="1" l="1"/>
  <c r="D58" i="1" s="1"/>
  <c r="C58" i="1" s="1"/>
  <c r="C16" i="1"/>
  <c r="G19" i="1" l="1"/>
  <c r="C19" i="1" s="1"/>
  <c r="C60" i="1" s="1"/>
  <c r="G21" i="1" s="1"/>
  <c r="E63" i="1" l="1"/>
  <c r="F63" i="1"/>
  <c r="D63" i="1" s="1"/>
  <c r="C63" i="1" s="1"/>
  <c r="C21" i="1"/>
  <c r="G24" i="1" l="1"/>
  <c r="C29" i="1" s="1"/>
  <c r="F29" i="1" s="1"/>
  <c r="C24" i="1" l="1"/>
  <c r="C65" i="1" l="1"/>
  <c r="G26" i="1" s="1"/>
  <c r="C28" i="1" s="1"/>
  <c r="F28" i="1" s="1"/>
  <c r="C26" i="1" l="1"/>
</calcChain>
</file>

<file path=xl/sharedStrings.xml><?xml version="1.0" encoding="utf-8"?>
<sst xmlns="http://schemas.openxmlformats.org/spreadsheetml/2006/main" count="1170" uniqueCount="88">
  <si>
    <t xml:space="preserve">                      Silo Instructions</t>
  </si>
  <si>
    <t>Depth</t>
  </si>
  <si>
    <t>Diameter of Silo (feet)</t>
  </si>
  <si>
    <t>|</t>
  </si>
  <si>
    <t>FEET</t>
  </si>
  <si>
    <t>-</t>
  </si>
  <si>
    <t>TONS</t>
  </si>
  <si>
    <t>Dry Matter in silo after 1st filling</t>
  </si>
  <si>
    <t>FEED LEFT IN SILO AT START OF 2nd FILLING</t>
  </si>
  <si>
    <t>Dry Matter in silo at start of 2nd filling</t>
  </si>
  <si>
    <t>The silo is 18 feet in diameter.  It was filled to a maximum</t>
  </si>
  <si>
    <t>Dry Matter in silo after 2nd filling</t>
  </si>
  <si>
    <t>season there were 10 feet remaining in the silo.</t>
  </si>
  <si>
    <t>FEED LEFT IN SILO AT START OF 3rd FILLING</t>
  </si>
  <si>
    <t>Dry Matter in silo at start of 3rd filling</t>
  </si>
  <si>
    <t>The silo was filled to a estimated settled height of 50 feet with</t>
  </si>
  <si>
    <t>first crop haylage.  There was some feed fed off between first and</t>
  </si>
  <si>
    <t>Dry Matter in silo after 3rd filling</t>
  </si>
  <si>
    <t>second crops.</t>
  </si>
  <si>
    <t>FEED LEFT IN SILO AT START OF 4th FILLING</t>
  </si>
  <si>
    <t>At the start of refilling with second crop there was 34 feet of</t>
  </si>
  <si>
    <t>Dry Matter in silo at start of 4th filling</t>
  </si>
  <si>
    <t>feed in the silo.  It was filled to an estimated settled height of</t>
  </si>
  <si>
    <t>48 feet.  Again, there was some feed fed out of the silo between</t>
  </si>
  <si>
    <t>Dry Matter in silo after 4th filling</t>
  </si>
  <si>
    <t>fillings.</t>
  </si>
  <si>
    <t>=</t>
  </si>
  <si>
    <t>There was 24 feet of feed in the silo when they started to refill</t>
  </si>
  <si>
    <t>it with third crop.  It was filled to a estimated settled height</t>
  </si>
  <si>
    <t>Answer the following questions:  How many tons of 1st, 2nd, and</t>
  </si>
  <si>
    <t>3rd crops were harvested and placed in this silo;  how many tons</t>
  </si>
  <si>
    <t>were fed; and how much feed remains in the silo?</t>
  </si>
  <si>
    <t>The results of running the problem are:</t>
  </si>
  <si>
    <t>72 tons of first crop harvested,</t>
  </si>
  <si>
    <t>16 tons of second crop harvested,</t>
  </si>
  <si>
    <t>66 tons of third crop harvested,</t>
  </si>
  <si>
    <t>from the beginning of a filling to the end of a filling, an "ERR"</t>
  </si>
  <si>
    <t xml:space="preserve">will appear in the "Tons harvested" value.  This will cause all </t>
  </si>
  <si>
    <t>calculations AFTER this point to be incorrect.</t>
  </si>
  <si>
    <t>FEED LEFT IN SILO AT START OF FIRST FILLING</t>
  </si>
  <si>
    <t>Dry Matter in silo at start of first filling</t>
  </si>
  <si>
    <t>TONS DM</t>
  </si>
  <si>
    <t>Tons DM fed</t>
  </si>
  <si>
    <t>height of 70 feet in 2010.  At the start of the 2011 harvesting</t>
  </si>
  <si>
    <t xml:space="preserve">Most cells of this spreadsheet are protected to prevent changing values </t>
  </si>
  <si>
    <t xml:space="preserve">in cells that are not intended to be cahnged. Cells with yellow </t>
  </si>
  <si>
    <t>backgrounds are user changeable.</t>
  </si>
  <si>
    <t>Below is an example in story form.</t>
  </si>
  <si>
    <t xml:space="preserve">The best way to learn to run this spreadsheet is to do an example.  </t>
  </si>
  <si>
    <t>Silage Moisture Content (%)</t>
  </si>
  <si>
    <t>Total Harvested</t>
  </si>
  <si>
    <t>Total Fed</t>
  </si>
  <si>
    <t>TONS AF</t>
  </si>
  <si>
    <t>Enter your response in the cells with yellow backgrounds.</t>
  </si>
  <si>
    <t xml:space="preserve">of 60 feet. No fourth cutting was added to the silo. </t>
  </si>
  <si>
    <t>As of January 13, 2012, there was 18 feet remaining in the silo.</t>
  </si>
  <si>
    <t>Tons DM harvested (1st Cut)</t>
  </si>
  <si>
    <t>Tons DM harvested (2nd Cut)</t>
  </si>
  <si>
    <t>Tons DM harvested (3rd Cut)</t>
  </si>
  <si>
    <t>Tons DM harvested (4th Cut)</t>
  </si>
  <si>
    <t>FEET (Value must be greater than or equal to Cell C8)</t>
  </si>
  <si>
    <t>a total of 72+16+66+0=154 Tons DM harvested,</t>
  </si>
  <si>
    <t>a total of 19+36+77=132 Tons DM fed,</t>
  </si>
  <si>
    <t>and 46 Tons DM remaining in the silo.</t>
  </si>
  <si>
    <r>
      <rPr>
        <b/>
        <sz val="10"/>
        <color rgb="FFFF0000"/>
        <rFont val="Courier"/>
        <family val="3"/>
      </rPr>
      <t xml:space="preserve">Note: </t>
    </r>
    <r>
      <rPr>
        <sz val="10"/>
        <color rgb="FFFF0000"/>
        <rFont val="Courier"/>
        <family val="3"/>
      </rPr>
      <t xml:space="preserve"> If there is a decrease in the height of the feed in the silo </t>
    </r>
  </si>
  <si>
    <t>University of Wisconsin-Madison</t>
  </si>
  <si>
    <t>Spreadsheet modified by Brian Holmes</t>
  </si>
  <si>
    <t>Biological Systems Engineering Department</t>
  </si>
  <si>
    <t>460 Henry Mall</t>
  </si>
  <si>
    <t>Madison WI 53706</t>
  </si>
  <si>
    <t>bjholmes@wisc.edu</t>
  </si>
  <si>
    <t>608-262-0096</t>
  </si>
  <si>
    <t>This Spreadsheet Originally Developed by Gary Frank, UW Extension Center for Dairy Profitability,</t>
  </si>
  <si>
    <t>of forage that are sufficiently accurate for</t>
  </si>
  <si>
    <t xml:space="preserve">on farm use. Use of these values for sale </t>
  </si>
  <si>
    <t>between parties is not recommended.</t>
  </si>
  <si>
    <t>SILO DIAMETER</t>
  </si>
  <si>
    <t>MAXIMUM SETTLED DEPTH IN PREVIOUS YEAR</t>
  </si>
  <si>
    <t>SETTLED HEIGHT AFTER 1st FILLING THIS YEAR</t>
  </si>
  <si>
    <t>SETTLED HEIGHT AFTER 2nd FILLING THIS YEAR</t>
  </si>
  <si>
    <t>SETTLED HEIGHT AFTER 3rd FILLING THIS YEAR</t>
  </si>
  <si>
    <t>SETTLED HEIGHT AFTER 4th FILLING THIS YEAR</t>
  </si>
  <si>
    <r>
      <t>Tons of Dry Matter for various silo diameters at various settled depths</t>
    </r>
    <r>
      <rPr>
        <vertAlign val="superscript"/>
        <sz val="10"/>
        <rFont val="Courier"/>
        <family val="3"/>
      </rPr>
      <t>*</t>
    </r>
  </si>
  <si>
    <r>
      <rPr>
        <vertAlign val="superscript"/>
        <sz val="12"/>
        <rFont val="Times New Roman"/>
        <family val="1"/>
      </rPr>
      <t>**</t>
    </r>
    <r>
      <rPr>
        <vertAlign val="sub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WARNING: This spreadsheet generates quantities</t>
    </r>
  </si>
  <si>
    <t xml:space="preserve"> *   Based on a silo capacity table developed by the National Silo Association</t>
  </si>
  <si>
    <r>
      <rPr>
        <b/>
        <sz val="12"/>
        <rFont val="Arial"/>
        <family val="2"/>
      </rPr>
      <t xml:space="preserve">TOWER SILO CAPACITY            </t>
    </r>
    <r>
      <rPr>
        <sz val="10"/>
        <rFont val="Arial"/>
        <family val="2"/>
      </rPr>
      <t xml:space="preserve">         NAME</t>
    </r>
  </si>
  <si>
    <r>
      <t xml:space="preserve">with REFILLS CALCULATOR </t>
    </r>
    <r>
      <rPr>
        <b/>
        <vertAlign val="superscript"/>
        <sz val="12"/>
        <rFont val="Arial"/>
        <family val="2"/>
      </rPr>
      <t>**</t>
    </r>
    <r>
      <rPr>
        <b/>
        <vertAlign val="subscript"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      </t>
    </r>
    <r>
      <rPr>
        <b/>
        <sz val="10"/>
        <rFont val="Arial"/>
        <family val="2"/>
      </rPr>
      <t xml:space="preserve">Todays Date:  </t>
    </r>
  </si>
  <si>
    <t>Chris Thoman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</si>
</sst>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23" x14ac:knownFonts="1">
    <font>
      <sz val="10"/>
      <name val="Courier"/>
    </font>
    <font>
      <sz val="10"/>
      <color indexed="12"/>
      <name val="Courier"/>
      <family val="3"/>
    </font>
    <font>
      <sz val="8"/>
      <name val="Courier"/>
      <family val="3"/>
    </font>
    <font>
      <b/>
      <sz val="10"/>
      <name val="Courier"/>
      <family val="3"/>
    </font>
    <font>
      <b/>
      <sz val="12"/>
      <name val="Courier"/>
      <family val="3"/>
    </font>
    <font>
      <sz val="10"/>
      <name val="Courier"/>
      <family val="3"/>
    </font>
    <font>
      <sz val="10"/>
      <color indexed="12"/>
      <name val="Courier"/>
      <family val="3"/>
    </font>
    <font>
      <sz val="10"/>
      <color rgb="FFFF0000"/>
      <name val="Courier"/>
      <family val="3"/>
    </font>
    <font>
      <b/>
      <sz val="10"/>
      <color rgb="FFFF0000"/>
      <name val="Courier"/>
      <family val="3"/>
    </font>
    <font>
      <u/>
      <sz val="10"/>
      <color theme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vertAlign val="superscript"/>
      <sz val="10"/>
      <name val="Courier"/>
      <family val="3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quotePrefix="1" applyAlignment="1" applyProtection="1">
      <alignment horizontal="left"/>
    </xf>
    <xf numFmtId="0" fontId="0" fillId="0" borderId="0" xfId="0" applyAlignment="1" applyProtection="1">
      <alignment horizontal="fill"/>
    </xf>
    <xf numFmtId="164" fontId="0" fillId="0" borderId="0" xfId="0" applyNumberFormat="1" applyAlignment="1" applyProtection="1">
      <alignment horizontal="fill"/>
    </xf>
    <xf numFmtId="0" fontId="0" fillId="3" borderId="0" xfId="0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7" fillId="3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fill"/>
    </xf>
    <xf numFmtId="0" fontId="10" fillId="0" borderId="0" xfId="0" applyFont="1" applyAlignment="1" applyProtection="1">
      <alignment horizontal="left"/>
    </xf>
    <xf numFmtId="0" fontId="3" fillId="4" borderId="0" xfId="0" applyFont="1" applyFill="1" applyAlignment="1" applyProtection="1">
      <alignment horizontal="right"/>
    </xf>
    <xf numFmtId="0" fontId="14" fillId="3" borderId="0" xfId="0" applyFont="1" applyFill="1" applyAlignment="1" applyProtection="1">
      <alignment horizontal="left"/>
    </xf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/>
      <protection locked="0"/>
    </xf>
    <xf numFmtId="164" fontId="13" fillId="4" borderId="0" xfId="0" applyNumberFormat="1" applyFont="1" applyFill="1" applyAlignment="1" applyProtection="1">
      <alignment horizontal="right"/>
    </xf>
    <xf numFmtId="0" fontId="13" fillId="4" borderId="0" xfId="0" applyFont="1" applyFill="1" applyProtection="1"/>
    <xf numFmtId="0" fontId="13" fillId="2" borderId="1" xfId="0" applyFont="1" applyFill="1" applyBorder="1" applyAlignment="1" applyProtection="1">
      <protection locked="0"/>
    </xf>
    <xf numFmtId="0" fontId="13" fillId="2" borderId="2" xfId="0" applyFont="1" applyFill="1" applyBorder="1" applyProtection="1">
      <protection locked="0"/>
    </xf>
    <xf numFmtId="164" fontId="13" fillId="2" borderId="1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justify"/>
    </xf>
    <xf numFmtId="0" fontId="13" fillId="0" borderId="3" xfId="0" applyFont="1" applyFill="1" applyBorder="1" applyAlignment="1" applyProtection="1">
      <alignment horizontal="left"/>
    </xf>
    <xf numFmtId="14" fontId="6" fillId="0" borderId="0" xfId="0" applyNumberFormat="1" applyFont="1" applyAlignment="1" applyProtection="1">
      <alignment horizontal="left"/>
    </xf>
    <xf numFmtId="14" fontId="13" fillId="4" borderId="0" xfId="0" applyNumberFormat="1" applyFont="1" applyFill="1" applyProtection="1"/>
    <xf numFmtId="0" fontId="10" fillId="0" borderId="0" xfId="0" applyFont="1" applyProtection="1"/>
    <xf numFmtId="0" fontId="11" fillId="0" borderId="0" xfId="0" applyFont="1" applyProtection="1"/>
    <xf numFmtId="0" fontId="1" fillId="0" borderId="0" xfId="0" applyFont="1" applyProtection="1"/>
    <xf numFmtId="0" fontId="10" fillId="6" borderId="6" xfId="0" applyFont="1" applyFill="1" applyBorder="1" applyProtection="1"/>
    <xf numFmtId="0" fontId="1" fillId="6" borderId="6" xfId="0" applyFont="1" applyFill="1" applyBorder="1" applyProtection="1"/>
    <xf numFmtId="0" fontId="10" fillId="6" borderId="0" xfId="0" applyFont="1" applyFill="1" applyBorder="1" applyProtection="1"/>
    <xf numFmtId="0" fontId="1" fillId="6" borderId="0" xfId="0" applyFont="1" applyFill="1" applyBorder="1" applyProtection="1"/>
    <xf numFmtId="0" fontId="10" fillId="6" borderId="0" xfId="0" quotePrefix="1" applyFont="1" applyFill="1" applyBorder="1" applyProtection="1"/>
    <xf numFmtId="0" fontId="12" fillId="6" borderId="0" xfId="1" applyFont="1" applyFill="1" applyBorder="1" applyAlignment="1" applyProtection="1"/>
    <xf numFmtId="0" fontId="1" fillId="6" borderId="5" xfId="0" applyFont="1" applyFill="1" applyBorder="1" applyProtection="1"/>
    <xf numFmtId="0" fontId="15" fillId="5" borderId="0" xfId="0" applyFont="1" applyFill="1" applyProtection="1"/>
    <xf numFmtId="0" fontId="16" fillId="5" borderId="0" xfId="0" applyFont="1" applyFill="1" applyProtection="1"/>
    <xf numFmtId="165" fontId="3" fillId="4" borderId="0" xfId="0" applyNumberFormat="1" applyFont="1" applyFill="1" applyAlignment="1" applyProtection="1">
      <alignment horizontal="right"/>
    </xf>
    <xf numFmtId="0" fontId="1" fillId="6" borderId="7" xfId="0" applyFont="1" applyFill="1" applyBorder="1" applyProtection="1"/>
    <xf numFmtId="0" fontId="1" fillId="6" borderId="8" xfId="0" applyFont="1" applyFill="1" applyBorder="1" applyProtection="1"/>
    <xf numFmtId="0" fontId="1" fillId="6" borderId="9" xfId="0" applyFont="1" applyFill="1" applyBorder="1" applyProtection="1"/>
    <xf numFmtId="0" fontId="4" fillId="0" borderId="0" xfId="0" applyFont="1" applyProtection="1"/>
    <xf numFmtId="0" fontId="0" fillId="3" borderId="0" xfId="0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jholmes@wi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G130"/>
  <sheetViews>
    <sheetView showGridLines="0" tabSelected="1" zoomScale="90" zoomScaleNormal="90" workbookViewId="0">
      <selection sqref="A1:H43"/>
    </sheetView>
  </sheetViews>
  <sheetFormatPr defaultColWidth="5.6640625" defaultRowHeight="12" x14ac:dyDescent="0.2"/>
  <cols>
    <col min="1" max="1" width="44.6640625" customWidth="1"/>
    <col min="2" max="2" width="1.6640625" customWidth="1"/>
    <col min="3" max="3" width="10.88671875" bestFit="1" customWidth="1"/>
    <col min="5" max="5" width="4.6640625" customWidth="1"/>
    <col min="6" max="6" width="8.44140625" customWidth="1"/>
    <col min="8" max="8" width="31.6640625" customWidth="1"/>
    <col min="9" max="9" width="72.6640625" customWidth="1"/>
    <col min="11" max="11" width="1.6640625" customWidth="1"/>
    <col min="13" max="13" width="1.6640625" customWidth="1"/>
    <col min="15" max="15" width="1.6640625" customWidth="1"/>
    <col min="17" max="17" width="1.6640625" customWidth="1"/>
    <col min="19" max="19" width="1.6640625" customWidth="1"/>
    <col min="21" max="21" width="1.6640625" customWidth="1"/>
    <col min="23" max="23" width="1.6640625" customWidth="1"/>
    <col min="27" max="27" width="1.6640625" customWidth="1"/>
    <col min="29" max="29" width="1.6640625" customWidth="1"/>
    <col min="31" max="31" width="1.6640625" customWidth="1"/>
  </cols>
  <sheetData>
    <row r="1" spans="1:33" ht="17.399999999999999" x14ac:dyDescent="0.3">
      <c r="A1" s="14" t="s">
        <v>85</v>
      </c>
      <c r="B1" s="29"/>
      <c r="C1" s="26" t="s">
        <v>87</v>
      </c>
      <c r="D1" s="11"/>
      <c r="E1" s="11"/>
      <c r="F1" s="11"/>
      <c r="G1" s="12"/>
      <c r="H1" s="1"/>
      <c r="I1" s="18" t="s">
        <v>0</v>
      </c>
      <c r="J1" s="8" t="s">
        <v>82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4"/>
      <c r="AG1" s="3"/>
    </row>
    <row r="2" spans="1:33" ht="19.2" x14ac:dyDescent="0.4">
      <c r="A2" s="21" t="s">
        <v>86</v>
      </c>
      <c r="B2" s="30"/>
      <c r="C2" s="31">
        <f ca="1">TODAY()</f>
        <v>41449</v>
      </c>
      <c r="D2" s="34"/>
      <c r="E2" s="34"/>
      <c r="F2" s="34"/>
      <c r="G2" s="34"/>
      <c r="H2" s="34"/>
      <c r="I2" s="7"/>
      <c r="J2" s="20" t="s">
        <v>1</v>
      </c>
      <c r="K2" s="3"/>
      <c r="L2" s="3"/>
      <c r="M2" s="3"/>
      <c r="N2" s="3"/>
      <c r="O2" s="3"/>
      <c r="P2" s="3"/>
      <c r="Q2" s="20" t="s">
        <v>2</v>
      </c>
      <c r="R2" s="4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4"/>
      <c r="AG2" s="3"/>
    </row>
    <row r="3" spans="1:33" ht="13.8" thickBot="1" x14ac:dyDescent="0.3">
      <c r="A3" s="15" t="s">
        <v>26</v>
      </c>
      <c r="B3" s="15" t="s">
        <v>26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  <c r="H3" s="15" t="s">
        <v>26</v>
      </c>
      <c r="I3" s="7"/>
      <c r="J3" s="3"/>
      <c r="K3" s="3"/>
      <c r="L3" s="19">
        <v>12</v>
      </c>
      <c r="M3" s="4" t="s">
        <v>3</v>
      </c>
      <c r="N3" s="19">
        <v>14</v>
      </c>
      <c r="O3" s="4" t="s">
        <v>3</v>
      </c>
      <c r="P3" s="19">
        <v>16</v>
      </c>
      <c r="Q3" s="4" t="s">
        <v>3</v>
      </c>
      <c r="R3" s="19">
        <v>18</v>
      </c>
      <c r="S3" s="4" t="s">
        <v>3</v>
      </c>
      <c r="T3" s="19">
        <v>20</v>
      </c>
      <c r="U3" s="4" t="s">
        <v>3</v>
      </c>
      <c r="V3" s="19">
        <v>22</v>
      </c>
      <c r="W3" s="4" t="s">
        <v>3</v>
      </c>
      <c r="X3" s="19">
        <v>24</v>
      </c>
      <c r="Y3" s="19">
        <v>25</v>
      </c>
      <c r="Z3" s="19">
        <v>26</v>
      </c>
      <c r="AA3" s="4" t="s">
        <v>3</v>
      </c>
      <c r="AB3" s="19">
        <v>28</v>
      </c>
      <c r="AC3" s="4" t="s">
        <v>3</v>
      </c>
      <c r="AD3" s="19">
        <v>30</v>
      </c>
      <c r="AE3" s="4" t="s">
        <v>3</v>
      </c>
      <c r="AF3" s="34"/>
      <c r="AG3" s="3"/>
    </row>
    <row r="4" spans="1:33" ht="13.8" thickBot="1" x14ac:dyDescent="0.3">
      <c r="A4" s="14" t="s">
        <v>76</v>
      </c>
      <c r="B4" s="4" t="s">
        <v>3</v>
      </c>
      <c r="C4" s="22">
        <v>20</v>
      </c>
      <c r="D4" s="16" t="s">
        <v>4</v>
      </c>
      <c r="E4" s="32"/>
      <c r="F4" s="3"/>
      <c r="G4" s="3"/>
      <c r="H4" s="3"/>
      <c r="I4" s="9" t="s">
        <v>44</v>
      </c>
      <c r="J4" s="3">
        <v>0</v>
      </c>
      <c r="K4" s="3"/>
      <c r="L4" s="3">
        <v>0</v>
      </c>
      <c r="M4" s="5" t="s">
        <v>5</v>
      </c>
      <c r="N4" s="3">
        <v>0</v>
      </c>
      <c r="O4" s="5" t="s">
        <v>5</v>
      </c>
      <c r="P4" s="3">
        <v>0</v>
      </c>
      <c r="Q4" s="5" t="s">
        <v>5</v>
      </c>
      <c r="R4" s="3">
        <v>0</v>
      </c>
      <c r="S4" s="5" t="s">
        <v>5</v>
      </c>
      <c r="T4" s="3">
        <v>0</v>
      </c>
      <c r="U4" s="5" t="s">
        <v>5</v>
      </c>
      <c r="V4" s="3">
        <v>0</v>
      </c>
      <c r="W4" s="5" t="s">
        <v>5</v>
      </c>
      <c r="X4" s="3">
        <v>0</v>
      </c>
      <c r="Y4" s="3">
        <v>0</v>
      </c>
      <c r="Z4" s="3">
        <v>0</v>
      </c>
      <c r="AA4" s="5" t="s">
        <v>5</v>
      </c>
      <c r="AB4" s="3">
        <v>0</v>
      </c>
      <c r="AC4" s="5" t="s">
        <v>5</v>
      </c>
      <c r="AD4" s="3">
        <v>0</v>
      </c>
      <c r="AE4" s="5" t="s">
        <v>5</v>
      </c>
      <c r="AF4" s="34"/>
      <c r="AG4" s="3"/>
    </row>
    <row r="5" spans="1:33" ht="13.8" thickBot="1" x14ac:dyDescent="0.3">
      <c r="A5" s="15"/>
      <c r="B5" s="5"/>
      <c r="C5" s="6"/>
      <c r="D5" s="15"/>
      <c r="E5" s="15"/>
      <c r="F5" s="5"/>
      <c r="G5" s="5"/>
      <c r="H5" s="5"/>
      <c r="I5" s="9" t="s">
        <v>45</v>
      </c>
      <c r="J5" s="3">
        <v>1</v>
      </c>
      <c r="K5" s="3"/>
      <c r="L5" s="3">
        <v>0</v>
      </c>
      <c r="M5" s="3"/>
      <c r="N5" s="3">
        <v>0.5</v>
      </c>
      <c r="O5" s="3"/>
      <c r="P5" s="3">
        <v>0.5</v>
      </c>
      <c r="Q5" s="3"/>
      <c r="R5" s="3">
        <v>0.5</v>
      </c>
      <c r="S5" s="3"/>
      <c r="T5" s="3">
        <v>0.5</v>
      </c>
      <c r="U5" s="3"/>
      <c r="V5" s="3">
        <v>0.5</v>
      </c>
      <c r="W5" s="3"/>
      <c r="X5" s="3">
        <v>1</v>
      </c>
      <c r="Y5" s="3">
        <v>1</v>
      </c>
      <c r="Z5" s="3">
        <v>1</v>
      </c>
      <c r="AA5" s="3"/>
      <c r="AB5" s="3">
        <v>1</v>
      </c>
      <c r="AC5" s="3"/>
      <c r="AD5" s="3">
        <v>1.5</v>
      </c>
      <c r="AE5" s="3"/>
      <c r="AF5" s="34"/>
      <c r="AG5" s="3"/>
    </row>
    <row r="6" spans="1:33" ht="13.8" thickBot="1" x14ac:dyDescent="0.3">
      <c r="A6" s="14" t="s">
        <v>77</v>
      </c>
      <c r="B6" s="4" t="s">
        <v>3</v>
      </c>
      <c r="C6" s="22">
        <v>56</v>
      </c>
      <c r="D6" s="16" t="s">
        <v>60</v>
      </c>
      <c r="E6" s="32"/>
      <c r="F6" s="3"/>
      <c r="G6" s="3"/>
      <c r="H6" s="3"/>
      <c r="I6" s="7" t="s">
        <v>46</v>
      </c>
      <c r="J6" s="3">
        <v>2</v>
      </c>
      <c r="K6" s="4" t="s">
        <v>3</v>
      </c>
      <c r="L6" s="3">
        <v>0</v>
      </c>
      <c r="M6" s="4" t="s">
        <v>3</v>
      </c>
      <c r="N6" s="3">
        <v>1</v>
      </c>
      <c r="O6" s="4" t="s">
        <v>3</v>
      </c>
      <c r="P6" s="3">
        <v>1</v>
      </c>
      <c r="Q6" s="4" t="s">
        <v>3</v>
      </c>
      <c r="R6" s="3">
        <v>1</v>
      </c>
      <c r="S6" s="4" t="s">
        <v>3</v>
      </c>
      <c r="T6" s="3">
        <v>1</v>
      </c>
      <c r="U6" s="4" t="s">
        <v>3</v>
      </c>
      <c r="V6" s="3">
        <v>1</v>
      </c>
      <c r="W6" s="4" t="s">
        <v>3</v>
      </c>
      <c r="X6" s="3">
        <v>2</v>
      </c>
      <c r="Y6" s="3">
        <v>2</v>
      </c>
      <c r="Z6" s="3">
        <v>2</v>
      </c>
      <c r="AA6" s="4" t="s">
        <v>3</v>
      </c>
      <c r="AB6" s="3">
        <v>2</v>
      </c>
      <c r="AC6" s="4" t="s">
        <v>3</v>
      </c>
      <c r="AD6" s="3">
        <v>3</v>
      </c>
      <c r="AE6" s="4" t="s">
        <v>3</v>
      </c>
      <c r="AF6" s="34"/>
      <c r="AG6" s="3"/>
    </row>
    <row r="7" spans="1:33" ht="13.8" thickBot="1" x14ac:dyDescent="0.3">
      <c r="A7" s="32"/>
      <c r="B7" s="3"/>
      <c r="C7" s="3"/>
      <c r="D7" s="32"/>
      <c r="E7" s="32"/>
      <c r="F7" s="3"/>
      <c r="G7" s="3"/>
      <c r="H7" s="3"/>
      <c r="I7" s="9" t="s">
        <v>53</v>
      </c>
      <c r="J7" s="3">
        <v>3</v>
      </c>
      <c r="K7" s="4" t="s">
        <v>3</v>
      </c>
      <c r="L7" s="3">
        <v>0.5</v>
      </c>
      <c r="M7" s="4" t="s">
        <v>3</v>
      </c>
      <c r="N7" s="3">
        <v>1.5</v>
      </c>
      <c r="O7" s="4" t="s">
        <v>3</v>
      </c>
      <c r="P7" s="3">
        <v>1.5</v>
      </c>
      <c r="Q7" s="4" t="s">
        <v>3</v>
      </c>
      <c r="R7" s="3">
        <v>2</v>
      </c>
      <c r="S7" s="4" t="s">
        <v>3</v>
      </c>
      <c r="T7" s="3">
        <v>2</v>
      </c>
      <c r="U7" s="4" t="s">
        <v>3</v>
      </c>
      <c r="V7" s="3">
        <v>2.5</v>
      </c>
      <c r="W7" s="4" t="s">
        <v>3</v>
      </c>
      <c r="X7" s="3">
        <v>3.5</v>
      </c>
      <c r="Y7" s="3">
        <v>3.5</v>
      </c>
      <c r="Z7" s="3">
        <v>4</v>
      </c>
      <c r="AA7" s="4" t="s">
        <v>3</v>
      </c>
      <c r="AB7" s="3">
        <v>4</v>
      </c>
      <c r="AC7" s="4" t="s">
        <v>3</v>
      </c>
      <c r="AD7" s="3">
        <v>5</v>
      </c>
      <c r="AE7" s="4" t="s">
        <v>3</v>
      </c>
      <c r="AF7" s="34"/>
      <c r="AG7" s="3"/>
    </row>
    <row r="8" spans="1:33" ht="13.8" thickBot="1" x14ac:dyDescent="0.3">
      <c r="A8" s="14" t="s">
        <v>39</v>
      </c>
      <c r="B8" s="4" t="s">
        <v>3</v>
      </c>
      <c r="C8" s="27">
        <v>14</v>
      </c>
      <c r="D8" s="16" t="s">
        <v>4</v>
      </c>
      <c r="E8" s="32"/>
      <c r="F8" s="3"/>
      <c r="G8" s="3"/>
      <c r="H8" s="3"/>
      <c r="I8" s="7"/>
      <c r="J8" s="3">
        <f>J6+2</f>
        <v>4</v>
      </c>
      <c r="K8" s="4" t="s">
        <v>3</v>
      </c>
      <c r="L8" s="3">
        <v>1</v>
      </c>
      <c r="M8" s="4" t="s">
        <v>3</v>
      </c>
      <c r="N8" s="3">
        <v>2</v>
      </c>
      <c r="O8" s="4" t="s">
        <v>3</v>
      </c>
      <c r="P8" s="3">
        <v>2</v>
      </c>
      <c r="Q8" s="4" t="s">
        <v>3</v>
      </c>
      <c r="R8" s="3">
        <v>3</v>
      </c>
      <c r="S8" s="4" t="s">
        <v>3</v>
      </c>
      <c r="T8" s="3">
        <v>3</v>
      </c>
      <c r="U8" s="4" t="s">
        <v>3</v>
      </c>
      <c r="V8" s="3">
        <v>4</v>
      </c>
      <c r="W8" s="4" t="s">
        <v>3</v>
      </c>
      <c r="X8" s="3">
        <v>5</v>
      </c>
      <c r="Y8" s="3">
        <v>5</v>
      </c>
      <c r="Z8" s="3">
        <v>6</v>
      </c>
      <c r="AA8" s="4" t="s">
        <v>3</v>
      </c>
      <c r="AB8" s="3">
        <v>6</v>
      </c>
      <c r="AC8" s="4" t="s">
        <v>3</v>
      </c>
      <c r="AD8" s="3">
        <v>7</v>
      </c>
      <c r="AE8" s="4" t="s">
        <v>3</v>
      </c>
      <c r="AF8" s="34"/>
      <c r="AG8" s="3"/>
    </row>
    <row r="9" spans="1:33" ht="13.8" thickBot="1" x14ac:dyDescent="0.3">
      <c r="A9" s="14" t="s">
        <v>40</v>
      </c>
      <c r="B9" s="4" t="s">
        <v>3</v>
      </c>
      <c r="C9" s="28">
        <f>C$46-C$47</f>
        <v>44</v>
      </c>
      <c r="D9" s="16" t="s">
        <v>41</v>
      </c>
      <c r="E9" s="32"/>
      <c r="F9" s="3"/>
      <c r="G9" s="3"/>
      <c r="H9" s="3"/>
      <c r="I9" s="3"/>
      <c r="J9" s="3">
        <v>5</v>
      </c>
      <c r="K9" s="4" t="s">
        <v>3</v>
      </c>
      <c r="L9" s="3">
        <v>1.5</v>
      </c>
      <c r="M9" s="4" t="s">
        <v>3</v>
      </c>
      <c r="N9" s="3">
        <v>2.5</v>
      </c>
      <c r="O9" s="4" t="s">
        <v>3</v>
      </c>
      <c r="P9" s="3">
        <v>3</v>
      </c>
      <c r="Q9" s="4" t="s">
        <v>3</v>
      </c>
      <c r="R9" s="3">
        <v>4</v>
      </c>
      <c r="S9" s="4" t="s">
        <v>3</v>
      </c>
      <c r="T9" s="3">
        <v>4.5</v>
      </c>
      <c r="U9" s="4" t="s">
        <v>3</v>
      </c>
      <c r="V9" s="3">
        <v>5.5</v>
      </c>
      <c r="W9" s="4" t="s">
        <v>3</v>
      </c>
      <c r="X9" s="3">
        <v>7</v>
      </c>
      <c r="Y9" s="3">
        <v>7</v>
      </c>
      <c r="Z9" s="3">
        <v>8</v>
      </c>
      <c r="AA9" s="4" t="s">
        <v>3</v>
      </c>
      <c r="AB9" s="3">
        <v>9</v>
      </c>
      <c r="AC9" s="4" t="s">
        <v>3</v>
      </c>
      <c r="AD9" s="3">
        <v>10</v>
      </c>
      <c r="AE9" s="4" t="s">
        <v>3</v>
      </c>
      <c r="AF9" s="34"/>
      <c r="AG9" s="3"/>
    </row>
    <row r="10" spans="1:33" ht="13.8" thickBot="1" x14ac:dyDescent="0.3">
      <c r="A10" s="14" t="s">
        <v>78</v>
      </c>
      <c r="B10" s="4" t="s">
        <v>3</v>
      </c>
      <c r="C10" s="22">
        <v>14</v>
      </c>
      <c r="D10" s="16" t="s">
        <v>4</v>
      </c>
      <c r="E10" s="32"/>
      <c r="F10" s="16" t="s">
        <v>56</v>
      </c>
      <c r="G10" s="3"/>
      <c r="H10" s="34"/>
      <c r="I10" s="49"/>
      <c r="J10" s="3">
        <f>J8+2</f>
        <v>6</v>
      </c>
      <c r="K10" s="4" t="s">
        <v>3</v>
      </c>
      <c r="L10" s="3">
        <v>2</v>
      </c>
      <c r="M10" s="4" t="s">
        <v>3</v>
      </c>
      <c r="N10" s="3">
        <v>3</v>
      </c>
      <c r="O10" s="4" t="s">
        <v>3</v>
      </c>
      <c r="P10" s="3">
        <v>4</v>
      </c>
      <c r="Q10" s="4" t="s">
        <v>3</v>
      </c>
      <c r="R10" s="3">
        <v>5</v>
      </c>
      <c r="S10" s="4" t="s">
        <v>3</v>
      </c>
      <c r="T10" s="3">
        <v>6</v>
      </c>
      <c r="U10" s="4" t="s">
        <v>3</v>
      </c>
      <c r="V10" s="3">
        <v>7</v>
      </c>
      <c r="W10" s="4" t="s">
        <v>3</v>
      </c>
      <c r="X10" s="3">
        <v>9</v>
      </c>
      <c r="Y10" s="3">
        <v>9</v>
      </c>
      <c r="Z10" s="3">
        <v>10</v>
      </c>
      <c r="AA10" s="4" t="s">
        <v>3</v>
      </c>
      <c r="AB10" s="3">
        <v>12</v>
      </c>
      <c r="AC10" s="4" t="s">
        <v>3</v>
      </c>
      <c r="AD10" s="3">
        <v>13</v>
      </c>
      <c r="AE10" s="4" t="s">
        <v>3</v>
      </c>
      <c r="AF10" s="34"/>
      <c r="AG10" s="3"/>
    </row>
    <row r="11" spans="1:33" ht="13.2" x14ac:dyDescent="0.25">
      <c r="A11" s="14" t="s">
        <v>7</v>
      </c>
      <c r="B11" s="4" t="s">
        <v>3</v>
      </c>
      <c r="C11" s="23">
        <f>C$9+G$11</f>
        <v>44</v>
      </c>
      <c r="D11" s="16" t="s">
        <v>41</v>
      </c>
      <c r="E11" s="32"/>
      <c r="F11" s="3"/>
      <c r="G11" s="24">
        <f>IF(C$10&gt;C$6,C$50,C$51)</f>
        <v>0</v>
      </c>
      <c r="H11" s="34"/>
      <c r="I11" s="9"/>
      <c r="J11" s="3">
        <v>7</v>
      </c>
      <c r="K11" s="4" t="s">
        <v>3</v>
      </c>
      <c r="L11" s="3">
        <v>2.5</v>
      </c>
      <c r="M11" s="4" t="s">
        <v>3</v>
      </c>
      <c r="N11" s="3">
        <v>3.5</v>
      </c>
      <c r="O11" s="4" t="s">
        <v>3</v>
      </c>
      <c r="P11" s="3">
        <v>5</v>
      </c>
      <c r="Q11" s="4" t="s">
        <v>3</v>
      </c>
      <c r="R11" s="3">
        <v>6</v>
      </c>
      <c r="S11" s="4" t="s">
        <v>3</v>
      </c>
      <c r="T11" s="3">
        <v>7.5</v>
      </c>
      <c r="U11" s="4" t="s">
        <v>3</v>
      </c>
      <c r="V11" s="3">
        <v>9</v>
      </c>
      <c r="W11" s="4" t="s">
        <v>3</v>
      </c>
      <c r="X11" s="3">
        <v>11</v>
      </c>
      <c r="Y11" s="3">
        <v>11.5</v>
      </c>
      <c r="Z11" s="3">
        <v>12.5</v>
      </c>
      <c r="AA11" s="4" t="s">
        <v>3</v>
      </c>
      <c r="AB11" s="3">
        <v>14.5</v>
      </c>
      <c r="AC11" s="4" t="s">
        <v>3</v>
      </c>
      <c r="AD11" s="3">
        <v>16.5</v>
      </c>
      <c r="AE11" s="4" t="s">
        <v>3</v>
      </c>
      <c r="AF11" s="34"/>
      <c r="AG11" s="3"/>
    </row>
    <row r="12" spans="1:33" ht="13.8" thickBot="1" x14ac:dyDescent="0.3">
      <c r="A12" s="15" t="s">
        <v>26</v>
      </c>
      <c r="B12" s="15" t="s">
        <v>26</v>
      </c>
      <c r="C12" s="15" t="s">
        <v>26</v>
      </c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9" t="s">
        <v>48</v>
      </c>
      <c r="J12" s="3">
        <f>J10+2</f>
        <v>8</v>
      </c>
      <c r="K12" s="4" t="s">
        <v>3</v>
      </c>
      <c r="L12" s="3">
        <v>3</v>
      </c>
      <c r="M12" s="4" t="s">
        <v>3</v>
      </c>
      <c r="N12" s="3">
        <v>4</v>
      </c>
      <c r="O12" s="4" t="s">
        <v>3</v>
      </c>
      <c r="P12" s="3">
        <v>6</v>
      </c>
      <c r="Q12" s="4" t="s">
        <v>3</v>
      </c>
      <c r="R12" s="3">
        <v>7</v>
      </c>
      <c r="S12" s="4" t="s">
        <v>3</v>
      </c>
      <c r="T12" s="3">
        <v>9</v>
      </c>
      <c r="U12" s="4" t="s">
        <v>3</v>
      </c>
      <c r="V12" s="3">
        <v>11</v>
      </c>
      <c r="W12" s="4" t="s">
        <v>3</v>
      </c>
      <c r="X12" s="3">
        <v>13</v>
      </c>
      <c r="Y12" s="3">
        <v>14</v>
      </c>
      <c r="Z12" s="3">
        <v>15</v>
      </c>
      <c r="AA12" s="4" t="s">
        <v>3</v>
      </c>
      <c r="AB12" s="3">
        <v>17</v>
      </c>
      <c r="AC12" s="4" t="s">
        <v>3</v>
      </c>
      <c r="AD12" s="3">
        <v>20</v>
      </c>
      <c r="AE12" s="4" t="s">
        <v>3</v>
      </c>
      <c r="AF12" s="34"/>
      <c r="AG12" s="3"/>
    </row>
    <row r="13" spans="1:33" ht="13.8" thickBot="1" x14ac:dyDescent="0.3">
      <c r="A13" s="14" t="s">
        <v>8</v>
      </c>
      <c r="B13" s="4" t="s">
        <v>3</v>
      </c>
      <c r="C13" s="22">
        <v>0</v>
      </c>
      <c r="D13" s="16" t="s">
        <v>4</v>
      </c>
      <c r="E13" s="32"/>
      <c r="F13" s="3"/>
      <c r="G13" s="16" t="s">
        <v>42</v>
      </c>
      <c r="H13" s="34"/>
      <c r="I13" s="9" t="s">
        <v>47</v>
      </c>
      <c r="J13" s="3">
        <v>9</v>
      </c>
      <c r="K13" s="4" t="s">
        <v>3</v>
      </c>
      <c r="L13" s="3">
        <v>3.5</v>
      </c>
      <c r="M13" s="4" t="s">
        <v>3</v>
      </c>
      <c r="N13" s="3">
        <v>5</v>
      </c>
      <c r="O13" s="4" t="s">
        <v>3</v>
      </c>
      <c r="P13" s="3">
        <v>7</v>
      </c>
      <c r="Q13" s="4" t="s">
        <v>3</v>
      </c>
      <c r="R13" s="3">
        <v>8.5</v>
      </c>
      <c r="S13" s="4" t="s">
        <v>3</v>
      </c>
      <c r="T13" s="3">
        <v>10.5</v>
      </c>
      <c r="U13" s="4" t="s">
        <v>3</v>
      </c>
      <c r="V13" s="3">
        <v>13</v>
      </c>
      <c r="W13" s="4" t="s">
        <v>3</v>
      </c>
      <c r="X13" s="3">
        <v>15.5</v>
      </c>
      <c r="Y13" s="3">
        <v>16.5</v>
      </c>
      <c r="Z13" s="3">
        <v>18</v>
      </c>
      <c r="AA13" s="4" t="s">
        <v>3</v>
      </c>
      <c r="AB13" s="3">
        <v>20.5</v>
      </c>
      <c r="AC13" s="4" t="s">
        <v>3</v>
      </c>
      <c r="AD13" s="3">
        <v>24</v>
      </c>
      <c r="AE13" s="4" t="s">
        <v>3</v>
      </c>
      <c r="AF13" s="34"/>
      <c r="AG13" s="3"/>
    </row>
    <row r="14" spans="1:33" ht="13.8" thickBot="1" x14ac:dyDescent="0.3">
      <c r="A14" s="14" t="s">
        <v>9</v>
      </c>
      <c r="B14" s="4" t="s">
        <v>3</v>
      </c>
      <c r="C14" s="23">
        <f>C11-G14</f>
        <v>0</v>
      </c>
      <c r="D14" s="16" t="s">
        <v>41</v>
      </c>
      <c r="E14" s="32"/>
      <c r="F14" s="3"/>
      <c r="G14" s="24">
        <f>IF(C53&gt;C11,C11,IF(C53&gt;0,C53,0))</f>
        <v>44</v>
      </c>
      <c r="H14" s="34"/>
      <c r="I14" s="49"/>
      <c r="J14" s="3">
        <f>J12+2</f>
        <v>10</v>
      </c>
      <c r="K14" s="4" t="s">
        <v>3</v>
      </c>
      <c r="L14" s="3">
        <v>4</v>
      </c>
      <c r="M14" s="4" t="s">
        <v>3</v>
      </c>
      <c r="N14" s="3">
        <v>6</v>
      </c>
      <c r="O14" s="4" t="s">
        <v>3</v>
      </c>
      <c r="P14" s="3">
        <v>8</v>
      </c>
      <c r="Q14" s="4" t="s">
        <v>3</v>
      </c>
      <c r="R14" s="3">
        <v>10</v>
      </c>
      <c r="S14" s="4" t="s">
        <v>3</v>
      </c>
      <c r="T14" s="3">
        <v>12</v>
      </c>
      <c r="U14" s="4" t="s">
        <v>3</v>
      </c>
      <c r="V14" s="3">
        <v>15</v>
      </c>
      <c r="W14" s="4" t="s">
        <v>3</v>
      </c>
      <c r="X14" s="3">
        <v>18</v>
      </c>
      <c r="Y14" s="3">
        <v>19</v>
      </c>
      <c r="Z14" s="3">
        <v>21</v>
      </c>
      <c r="AA14" s="4" t="s">
        <v>3</v>
      </c>
      <c r="AB14" s="3">
        <v>24</v>
      </c>
      <c r="AC14" s="4" t="s">
        <v>3</v>
      </c>
      <c r="AD14" s="3">
        <v>28</v>
      </c>
      <c r="AE14" s="4" t="s">
        <v>3</v>
      </c>
      <c r="AF14" s="34"/>
      <c r="AG14" s="3"/>
    </row>
    <row r="15" spans="1:33" ht="13.8" thickBot="1" x14ac:dyDescent="0.3">
      <c r="A15" s="14" t="s">
        <v>79</v>
      </c>
      <c r="B15" s="4" t="s">
        <v>3</v>
      </c>
      <c r="C15" s="22">
        <v>0</v>
      </c>
      <c r="D15" s="16" t="s">
        <v>4</v>
      </c>
      <c r="E15" s="32"/>
      <c r="F15" s="16" t="s">
        <v>57</v>
      </c>
      <c r="G15" s="3"/>
      <c r="H15" s="3"/>
      <c r="I15" s="7" t="s">
        <v>10</v>
      </c>
      <c r="J15" s="3">
        <v>11</v>
      </c>
      <c r="K15" s="4" t="s">
        <v>3</v>
      </c>
      <c r="L15" s="3">
        <v>5</v>
      </c>
      <c r="M15" s="4" t="s">
        <v>3</v>
      </c>
      <c r="N15" s="3">
        <v>7</v>
      </c>
      <c r="O15" s="4" t="s">
        <v>3</v>
      </c>
      <c r="P15" s="3">
        <v>9</v>
      </c>
      <c r="Q15" s="4" t="s">
        <v>3</v>
      </c>
      <c r="R15" s="3">
        <v>11.5</v>
      </c>
      <c r="S15" s="4" t="s">
        <v>3</v>
      </c>
      <c r="T15" s="3">
        <v>14</v>
      </c>
      <c r="U15" s="4" t="s">
        <v>3</v>
      </c>
      <c r="V15" s="3">
        <v>17</v>
      </c>
      <c r="W15" s="4" t="s">
        <v>3</v>
      </c>
      <c r="X15" s="3">
        <v>20.5</v>
      </c>
      <c r="Y15" s="3">
        <v>22</v>
      </c>
      <c r="Z15" s="3">
        <v>24</v>
      </c>
      <c r="AA15" s="4" t="s">
        <v>3</v>
      </c>
      <c r="AB15" s="3">
        <v>27.5</v>
      </c>
      <c r="AC15" s="4" t="s">
        <v>3</v>
      </c>
      <c r="AD15" s="3">
        <v>32</v>
      </c>
      <c r="AE15" s="4" t="s">
        <v>3</v>
      </c>
      <c r="AF15" s="34"/>
      <c r="AG15" s="3"/>
    </row>
    <row r="16" spans="1:33" ht="13.2" x14ac:dyDescent="0.25">
      <c r="A16" s="14" t="s">
        <v>11</v>
      </c>
      <c r="B16" s="4" t="s">
        <v>3</v>
      </c>
      <c r="C16" s="23">
        <f>C14+G16</f>
        <v>0</v>
      </c>
      <c r="D16" s="16" t="s">
        <v>41</v>
      </c>
      <c r="E16" s="32"/>
      <c r="F16" s="3"/>
      <c r="G16" s="24">
        <f>IF(C15&gt;C10,C55,C56)</f>
        <v>0</v>
      </c>
      <c r="H16" s="3"/>
      <c r="I16" s="9" t="s">
        <v>43</v>
      </c>
      <c r="J16" s="3">
        <f>J14+2</f>
        <v>12</v>
      </c>
      <c r="K16" s="4" t="s">
        <v>3</v>
      </c>
      <c r="L16" s="3">
        <v>6</v>
      </c>
      <c r="M16" s="4" t="s">
        <v>3</v>
      </c>
      <c r="N16" s="3">
        <v>8</v>
      </c>
      <c r="O16" s="4" t="s">
        <v>3</v>
      </c>
      <c r="P16" s="3">
        <v>10</v>
      </c>
      <c r="Q16" s="4" t="s">
        <v>3</v>
      </c>
      <c r="R16" s="3">
        <v>13</v>
      </c>
      <c r="S16" s="4" t="s">
        <v>3</v>
      </c>
      <c r="T16" s="3">
        <v>16</v>
      </c>
      <c r="U16" s="4" t="s">
        <v>3</v>
      </c>
      <c r="V16" s="3">
        <v>19</v>
      </c>
      <c r="W16" s="4" t="s">
        <v>3</v>
      </c>
      <c r="X16" s="3">
        <v>23</v>
      </c>
      <c r="Y16" s="3">
        <v>25</v>
      </c>
      <c r="Z16" s="3">
        <v>27</v>
      </c>
      <c r="AA16" s="4" t="s">
        <v>3</v>
      </c>
      <c r="AB16" s="3">
        <v>31</v>
      </c>
      <c r="AC16" s="4" t="s">
        <v>3</v>
      </c>
      <c r="AD16" s="3">
        <v>36</v>
      </c>
      <c r="AE16" s="4" t="s">
        <v>3</v>
      </c>
      <c r="AF16" s="34"/>
      <c r="AG16" s="3"/>
    </row>
    <row r="17" spans="1:33" ht="13.8" thickBot="1" x14ac:dyDescent="0.3">
      <c r="A17" s="15" t="s">
        <v>26</v>
      </c>
      <c r="B17" s="15" t="s">
        <v>26</v>
      </c>
      <c r="C17" s="15" t="s">
        <v>26</v>
      </c>
      <c r="D17" s="15" t="s">
        <v>26</v>
      </c>
      <c r="E17" s="15" t="s">
        <v>26</v>
      </c>
      <c r="F17" s="15" t="s">
        <v>26</v>
      </c>
      <c r="G17" s="15" t="s">
        <v>26</v>
      </c>
      <c r="H17" s="15" t="s">
        <v>26</v>
      </c>
      <c r="I17" s="7" t="s">
        <v>12</v>
      </c>
      <c r="J17" s="3">
        <v>13</v>
      </c>
      <c r="K17" s="4" t="s">
        <v>3</v>
      </c>
      <c r="L17" s="3">
        <v>6.5</v>
      </c>
      <c r="M17" s="4" t="s">
        <v>3</v>
      </c>
      <c r="N17" s="3">
        <v>9</v>
      </c>
      <c r="O17" s="4" t="s">
        <v>3</v>
      </c>
      <c r="P17" s="3">
        <v>11.5</v>
      </c>
      <c r="Q17" s="4" t="s">
        <v>3</v>
      </c>
      <c r="R17" s="3">
        <v>14.5</v>
      </c>
      <c r="S17" s="4" t="s">
        <v>3</v>
      </c>
      <c r="T17" s="3">
        <v>18</v>
      </c>
      <c r="U17" s="4" t="s">
        <v>3</v>
      </c>
      <c r="V17" s="3">
        <v>21.5</v>
      </c>
      <c r="W17" s="4" t="s">
        <v>3</v>
      </c>
      <c r="X17" s="3">
        <v>26</v>
      </c>
      <c r="Y17" s="3">
        <v>28</v>
      </c>
      <c r="Z17" s="3">
        <v>30.5</v>
      </c>
      <c r="AA17" s="4" t="s">
        <v>3</v>
      </c>
      <c r="AB17" s="3">
        <v>35</v>
      </c>
      <c r="AC17" s="4" t="s">
        <v>3</v>
      </c>
      <c r="AD17" s="3">
        <v>40.5</v>
      </c>
      <c r="AE17" s="4" t="s">
        <v>3</v>
      </c>
      <c r="AF17" s="34"/>
      <c r="AG17" s="3"/>
    </row>
    <row r="18" spans="1:33" ht="13.8" thickBot="1" x14ac:dyDescent="0.3">
      <c r="A18" s="14" t="s">
        <v>13</v>
      </c>
      <c r="B18" s="4" t="s">
        <v>3</v>
      </c>
      <c r="C18" s="22">
        <v>0</v>
      </c>
      <c r="D18" s="16" t="s">
        <v>4</v>
      </c>
      <c r="E18" s="32"/>
      <c r="F18" s="3"/>
      <c r="G18" s="16" t="s">
        <v>42</v>
      </c>
      <c r="H18" s="34"/>
      <c r="I18" s="49"/>
      <c r="J18" s="3">
        <f>J16+2</f>
        <v>14</v>
      </c>
      <c r="K18" s="4" t="s">
        <v>3</v>
      </c>
      <c r="L18" s="3">
        <v>7</v>
      </c>
      <c r="M18" s="4" t="s">
        <v>3</v>
      </c>
      <c r="N18" s="3">
        <v>10</v>
      </c>
      <c r="O18" s="4" t="s">
        <v>3</v>
      </c>
      <c r="P18" s="3">
        <v>13</v>
      </c>
      <c r="Q18" s="4" t="s">
        <v>3</v>
      </c>
      <c r="R18" s="3">
        <v>16</v>
      </c>
      <c r="S18" s="4" t="s">
        <v>3</v>
      </c>
      <c r="T18" s="3">
        <v>20</v>
      </c>
      <c r="U18" s="4" t="s">
        <v>3</v>
      </c>
      <c r="V18" s="3">
        <v>24</v>
      </c>
      <c r="W18" s="4" t="s">
        <v>3</v>
      </c>
      <c r="X18" s="3">
        <v>29</v>
      </c>
      <c r="Y18" s="3">
        <v>31</v>
      </c>
      <c r="Z18" s="3">
        <v>34</v>
      </c>
      <c r="AA18" s="4" t="s">
        <v>3</v>
      </c>
      <c r="AB18" s="3">
        <v>39</v>
      </c>
      <c r="AC18" s="4" t="s">
        <v>3</v>
      </c>
      <c r="AD18" s="3">
        <v>45</v>
      </c>
      <c r="AE18" s="4" t="s">
        <v>3</v>
      </c>
      <c r="AF18" s="34"/>
      <c r="AG18" s="3"/>
    </row>
    <row r="19" spans="1:33" ht="13.8" thickBot="1" x14ac:dyDescent="0.3">
      <c r="A19" s="14" t="s">
        <v>14</v>
      </c>
      <c r="B19" s="4" t="s">
        <v>3</v>
      </c>
      <c r="C19" s="23">
        <f>C16-G19</f>
        <v>0</v>
      </c>
      <c r="D19" s="16" t="s">
        <v>41</v>
      </c>
      <c r="E19" s="32"/>
      <c r="F19" s="3"/>
      <c r="G19" s="24">
        <f>IF(C58&gt;C16,C16,IF(C58&gt;0,C58,0))</f>
        <v>0</v>
      </c>
      <c r="H19" s="34"/>
      <c r="I19" s="7" t="s">
        <v>15</v>
      </c>
      <c r="J19" s="3">
        <v>15</v>
      </c>
      <c r="K19" s="4" t="s">
        <v>3</v>
      </c>
      <c r="L19" s="3">
        <v>8</v>
      </c>
      <c r="M19" s="4" t="s">
        <v>3</v>
      </c>
      <c r="N19" s="3">
        <v>11</v>
      </c>
      <c r="O19" s="4" t="s">
        <v>3</v>
      </c>
      <c r="P19" s="3">
        <v>14</v>
      </c>
      <c r="Q19" s="4" t="s">
        <v>3</v>
      </c>
      <c r="R19" s="3">
        <v>17.5</v>
      </c>
      <c r="S19" s="4" t="s">
        <v>3</v>
      </c>
      <c r="T19" s="3">
        <v>22</v>
      </c>
      <c r="U19" s="4" t="s">
        <v>3</v>
      </c>
      <c r="V19" s="3">
        <v>26.5</v>
      </c>
      <c r="W19" s="4" t="s">
        <v>3</v>
      </c>
      <c r="X19" s="3">
        <v>32</v>
      </c>
      <c r="Y19" s="3">
        <v>34.5</v>
      </c>
      <c r="Z19" s="3">
        <v>37.5</v>
      </c>
      <c r="AA19" s="4" t="s">
        <v>3</v>
      </c>
      <c r="AB19" s="3">
        <v>43</v>
      </c>
      <c r="AC19" s="4" t="s">
        <v>3</v>
      </c>
      <c r="AD19" s="3">
        <v>49.5</v>
      </c>
      <c r="AE19" s="4" t="s">
        <v>3</v>
      </c>
      <c r="AF19" s="34"/>
      <c r="AG19" s="3"/>
    </row>
    <row r="20" spans="1:33" ht="13.8" thickBot="1" x14ac:dyDescent="0.3">
      <c r="A20" s="14" t="s">
        <v>80</v>
      </c>
      <c r="B20" s="4" t="s">
        <v>3</v>
      </c>
      <c r="C20" s="22">
        <v>0</v>
      </c>
      <c r="D20" s="16" t="s">
        <v>4</v>
      </c>
      <c r="E20" s="32"/>
      <c r="F20" s="16" t="s">
        <v>58</v>
      </c>
      <c r="G20" s="3"/>
      <c r="H20" s="34"/>
      <c r="I20" s="7" t="s">
        <v>16</v>
      </c>
      <c r="J20" s="3">
        <f>J18+2</f>
        <v>16</v>
      </c>
      <c r="K20" s="4" t="s">
        <v>3</v>
      </c>
      <c r="L20" s="3">
        <v>9</v>
      </c>
      <c r="M20" s="4" t="s">
        <v>3</v>
      </c>
      <c r="N20" s="3">
        <v>12</v>
      </c>
      <c r="O20" s="4" t="s">
        <v>3</v>
      </c>
      <c r="P20" s="3">
        <v>15</v>
      </c>
      <c r="Q20" s="4" t="s">
        <v>3</v>
      </c>
      <c r="R20" s="3">
        <v>19</v>
      </c>
      <c r="S20" s="4" t="s">
        <v>3</v>
      </c>
      <c r="T20" s="3">
        <v>24</v>
      </c>
      <c r="U20" s="4" t="s">
        <v>3</v>
      </c>
      <c r="V20" s="3">
        <v>29</v>
      </c>
      <c r="W20" s="4" t="s">
        <v>3</v>
      </c>
      <c r="X20" s="3">
        <v>35</v>
      </c>
      <c r="Y20" s="3">
        <v>38</v>
      </c>
      <c r="Z20" s="3">
        <v>41</v>
      </c>
      <c r="AA20" s="4" t="s">
        <v>3</v>
      </c>
      <c r="AB20" s="3">
        <v>47</v>
      </c>
      <c r="AC20" s="4" t="s">
        <v>3</v>
      </c>
      <c r="AD20" s="3">
        <v>54</v>
      </c>
      <c r="AE20" s="4" t="s">
        <v>3</v>
      </c>
      <c r="AF20" s="34"/>
      <c r="AG20" s="3"/>
    </row>
    <row r="21" spans="1:33" ht="13.2" x14ac:dyDescent="0.25">
      <c r="A21" s="14" t="s">
        <v>17</v>
      </c>
      <c r="B21" s="4" t="s">
        <v>3</v>
      </c>
      <c r="C21" s="23">
        <f>C19+G21</f>
        <v>0</v>
      </c>
      <c r="D21" s="16" t="s">
        <v>41</v>
      </c>
      <c r="E21" s="32"/>
      <c r="F21" s="3"/>
      <c r="G21" s="24">
        <f>IF(C20&gt;C15,C60,C61)</f>
        <v>0</v>
      </c>
      <c r="H21" s="34"/>
      <c r="I21" s="7" t="s">
        <v>18</v>
      </c>
      <c r="J21" s="3">
        <v>17</v>
      </c>
      <c r="K21" s="4" t="s">
        <v>3</v>
      </c>
      <c r="L21" s="3">
        <v>9.5</v>
      </c>
      <c r="M21" s="4" t="s">
        <v>3</v>
      </c>
      <c r="N21" s="3">
        <v>13</v>
      </c>
      <c r="O21" s="4" t="s">
        <v>3</v>
      </c>
      <c r="P21" s="3">
        <v>16.5</v>
      </c>
      <c r="Q21" s="4" t="s">
        <v>3</v>
      </c>
      <c r="R21" s="3">
        <v>21</v>
      </c>
      <c r="S21" s="4" t="s">
        <v>3</v>
      </c>
      <c r="T21" s="3">
        <v>26</v>
      </c>
      <c r="U21" s="4" t="s">
        <v>3</v>
      </c>
      <c r="V21" s="3">
        <v>31.5</v>
      </c>
      <c r="W21" s="4" t="s">
        <v>3</v>
      </c>
      <c r="X21" s="3">
        <v>38</v>
      </c>
      <c r="Y21" s="3">
        <v>41</v>
      </c>
      <c r="Z21" s="3">
        <v>44.5</v>
      </c>
      <c r="AA21" s="4" t="s">
        <v>3</v>
      </c>
      <c r="AB21" s="3">
        <v>51.5</v>
      </c>
      <c r="AC21" s="4" t="s">
        <v>3</v>
      </c>
      <c r="AD21" s="3">
        <v>59</v>
      </c>
      <c r="AE21" s="4" t="s">
        <v>3</v>
      </c>
      <c r="AF21" s="34"/>
      <c r="AG21" s="3"/>
    </row>
    <row r="22" spans="1:33" ht="13.8" thickBot="1" x14ac:dyDescent="0.3">
      <c r="A22" s="15" t="s">
        <v>26</v>
      </c>
      <c r="B22" s="15" t="s">
        <v>26</v>
      </c>
      <c r="C22" s="15" t="s">
        <v>26</v>
      </c>
      <c r="D22" s="15" t="s">
        <v>26</v>
      </c>
      <c r="E22" s="15" t="s">
        <v>26</v>
      </c>
      <c r="F22" s="15" t="s">
        <v>26</v>
      </c>
      <c r="G22" s="15" t="s">
        <v>26</v>
      </c>
      <c r="H22" s="15" t="s">
        <v>26</v>
      </c>
      <c r="I22" s="49"/>
      <c r="J22" s="3">
        <f>J20+2</f>
        <v>18</v>
      </c>
      <c r="K22" s="4" t="s">
        <v>3</v>
      </c>
      <c r="L22" s="3">
        <v>10</v>
      </c>
      <c r="M22" s="4" t="s">
        <v>3</v>
      </c>
      <c r="N22" s="3">
        <v>14</v>
      </c>
      <c r="O22" s="4" t="s">
        <v>3</v>
      </c>
      <c r="P22" s="3">
        <v>18</v>
      </c>
      <c r="Q22" s="4" t="s">
        <v>3</v>
      </c>
      <c r="R22" s="3">
        <v>23</v>
      </c>
      <c r="S22" s="4" t="s">
        <v>3</v>
      </c>
      <c r="T22" s="3">
        <v>28</v>
      </c>
      <c r="U22" s="4" t="s">
        <v>3</v>
      </c>
      <c r="V22" s="3">
        <v>34</v>
      </c>
      <c r="W22" s="4" t="s">
        <v>3</v>
      </c>
      <c r="X22" s="3">
        <v>41</v>
      </c>
      <c r="Y22" s="3">
        <v>44</v>
      </c>
      <c r="Z22" s="3">
        <v>48</v>
      </c>
      <c r="AA22" s="4" t="s">
        <v>3</v>
      </c>
      <c r="AB22" s="3">
        <v>56</v>
      </c>
      <c r="AC22" s="4" t="s">
        <v>3</v>
      </c>
      <c r="AD22" s="3">
        <v>64</v>
      </c>
      <c r="AE22" s="4" t="s">
        <v>3</v>
      </c>
      <c r="AF22" s="34"/>
      <c r="AG22" s="3"/>
    </row>
    <row r="23" spans="1:33" ht="13.8" thickBot="1" x14ac:dyDescent="0.3">
      <c r="A23" s="14" t="s">
        <v>19</v>
      </c>
      <c r="B23" s="4" t="s">
        <v>3</v>
      </c>
      <c r="C23" s="22">
        <v>0</v>
      </c>
      <c r="D23" s="16" t="s">
        <v>4</v>
      </c>
      <c r="E23" s="32"/>
      <c r="F23" s="3"/>
      <c r="G23" s="16" t="s">
        <v>42</v>
      </c>
      <c r="H23" s="34"/>
      <c r="I23" s="7" t="s">
        <v>20</v>
      </c>
      <c r="J23" s="3">
        <v>19</v>
      </c>
      <c r="K23" s="4" t="s">
        <v>3</v>
      </c>
      <c r="L23" s="3">
        <v>11</v>
      </c>
      <c r="M23" s="4" t="s">
        <v>3</v>
      </c>
      <c r="N23" s="3">
        <v>15</v>
      </c>
      <c r="O23" s="4" t="s">
        <v>3</v>
      </c>
      <c r="P23" s="3">
        <v>19.5</v>
      </c>
      <c r="Q23" s="4" t="s">
        <v>3</v>
      </c>
      <c r="R23" s="3">
        <v>25</v>
      </c>
      <c r="S23" s="4" t="s">
        <v>3</v>
      </c>
      <c r="T23" s="3">
        <v>30.5</v>
      </c>
      <c r="U23" s="4" t="s">
        <v>3</v>
      </c>
      <c r="V23" s="3">
        <v>37</v>
      </c>
      <c r="W23" s="4" t="s">
        <v>3</v>
      </c>
      <c r="X23" s="3">
        <v>44.5</v>
      </c>
      <c r="Y23" s="3">
        <v>48</v>
      </c>
      <c r="Z23" s="3">
        <v>52</v>
      </c>
      <c r="AA23" s="4" t="s">
        <v>3</v>
      </c>
      <c r="AB23" s="3">
        <v>60.5</v>
      </c>
      <c r="AC23" s="4" t="s">
        <v>3</v>
      </c>
      <c r="AD23" s="3">
        <v>69</v>
      </c>
      <c r="AE23" s="4" t="s">
        <v>3</v>
      </c>
      <c r="AF23" s="34"/>
      <c r="AG23" s="3"/>
    </row>
    <row r="24" spans="1:33" ht="13.8" thickBot="1" x14ac:dyDescent="0.3">
      <c r="A24" s="14" t="s">
        <v>21</v>
      </c>
      <c r="B24" s="4" t="s">
        <v>3</v>
      </c>
      <c r="C24" s="23">
        <f>C21-G24</f>
        <v>0</v>
      </c>
      <c r="D24" s="16" t="s">
        <v>41</v>
      </c>
      <c r="E24" s="32"/>
      <c r="F24" s="3"/>
      <c r="G24" s="24">
        <f>IF(C63&gt;C21,C21,IF(C63&gt;0,C63,0))</f>
        <v>0</v>
      </c>
      <c r="H24" s="34"/>
      <c r="I24" s="7" t="s">
        <v>22</v>
      </c>
      <c r="J24" s="3">
        <f>J22+2</f>
        <v>20</v>
      </c>
      <c r="K24" s="4" t="s">
        <v>3</v>
      </c>
      <c r="L24" s="3">
        <v>12</v>
      </c>
      <c r="M24" s="4" t="s">
        <v>3</v>
      </c>
      <c r="N24" s="3">
        <v>16</v>
      </c>
      <c r="O24" s="4" t="s">
        <v>3</v>
      </c>
      <c r="P24" s="3">
        <v>21</v>
      </c>
      <c r="Q24" s="4" t="s">
        <v>3</v>
      </c>
      <c r="R24" s="3">
        <v>27</v>
      </c>
      <c r="S24" s="4" t="s">
        <v>3</v>
      </c>
      <c r="T24" s="3">
        <v>33</v>
      </c>
      <c r="U24" s="4" t="s">
        <v>3</v>
      </c>
      <c r="V24" s="3">
        <v>40</v>
      </c>
      <c r="W24" s="4" t="s">
        <v>3</v>
      </c>
      <c r="X24" s="3">
        <v>48</v>
      </c>
      <c r="Y24" s="3">
        <v>52</v>
      </c>
      <c r="Z24" s="3">
        <v>56</v>
      </c>
      <c r="AA24" s="4" t="s">
        <v>3</v>
      </c>
      <c r="AB24" s="3">
        <v>65</v>
      </c>
      <c r="AC24" s="4" t="s">
        <v>3</v>
      </c>
      <c r="AD24" s="3">
        <v>74</v>
      </c>
      <c r="AE24" s="4" t="s">
        <v>3</v>
      </c>
      <c r="AF24" s="34"/>
      <c r="AG24" s="3"/>
    </row>
    <row r="25" spans="1:33" ht="13.8" thickBot="1" x14ac:dyDescent="0.3">
      <c r="A25" s="14" t="s">
        <v>81</v>
      </c>
      <c r="B25" s="4" t="s">
        <v>3</v>
      </c>
      <c r="C25" s="22">
        <v>0</v>
      </c>
      <c r="D25" s="16" t="s">
        <v>4</v>
      </c>
      <c r="E25" s="32"/>
      <c r="F25" s="16" t="s">
        <v>59</v>
      </c>
      <c r="G25" s="3"/>
      <c r="H25" s="34"/>
      <c r="I25" s="7" t="s">
        <v>23</v>
      </c>
      <c r="J25" s="3">
        <v>21</v>
      </c>
      <c r="K25" s="4" t="s">
        <v>3</v>
      </c>
      <c r="L25" s="3">
        <v>13</v>
      </c>
      <c r="M25" s="4" t="s">
        <v>3</v>
      </c>
      <c r="N25" s="3">
        <v>17.5</v>
      </c>
      <c r="O25" s="4" t="s">
        <v>3</v>
      </c>
      <c r="P25" s="3">
        <v>22.5</v>
      </c>
      <c r="Q25" s="4" t="s">
        <v>3</v>
      </c>
      <c r="R25" s="3">
        <v>29</v>
      </c>
      <c r="S25" s="4" t="s">
        <v>3</v>
      </c>
      <c r="T25" s="3">
        <v>35.5</v>
      </c>
      <c r="U25" s="4" t="s">
        <v>3</v>
      </c>
      <c r="V25" s="3">
        <v>43</v>
      </c>
      <c r="W25" s="4" t="s">
        <v>3</v>
      </c>
      <c r="X25" s="3">
        <v>51.5</v>
      </c>
      <c r="Y25" s="3">
        <v>55.5</v>
      </c>
      <c r="Z25" s="3">
        <v>60</v>
      </c>
      <c r="AA25" s="4" t="s">
        <v>3</v>
      </c>
      <c r="AB25" s="3">
        <v>69.5</v>
      </c>
      <c r="AC25" s="4" t="s">
        <v>3</v>
      </c>
      <c r="AD25" s="3">
        <v>79.5</v>
      </c>
      <c r="AE25" s="4" t="s">
        <v>3</v>
      </c>
      <c r="AF25" s="34"/>
      <c r="AG25" s="3"/>
    </row>
    <row r="26" spans="1:33" ht="13.2" x14ac:dyDescent="0.25">
      <c r="A26" s="14" t="s">
        <v>24</v>
      </c>
      <c r="B26" s="4" t="s">
        <v>3</v>
      </c>
      <c r="C26" s="23">
        <f>C24+G26</f>
        <v>0</v>
      </c>
      <c r="D26" s="16" t="s">
        <v>6</v>
      </c>
      <c r="E26" s="32"/>
      <c r="F26" s="3"/>
      <c r="G26" s="24">
        <f>IF(C25&gt;C20,C65,C66)</f>
        <v>0</v>
      </c>
      <c r="H26" s="34"/>
      <c r="I26" s="7" t="s">
        <v>25</v>
      </c>
      <c r="J26" s="3">
        <f>J24+2</f>
        <v>22</v>
      </c>
      <c r="K26" s="4" t="s">
        <v>3</v>
      </c>
      <c r="L26" s="3">
        <v>14</v>
      </c>
      <c r="M26" s="4" t="s">
        <v>3</v>
      </c>
      <c r="N26" s="3">
        <v>19</v>
      </c>
      <c r="O26" s="4" t="s">
        <v>3</v>
      </c>
      <c r="P26" s="3">
        <v>24</v>
      </c>
      <c r="Q26" s="4" t="s">
        <v>3</v>
      </c>
      <c r="R26" s="3">
        <v>31</v>
      </c>
      <c r="S26" s="4" t="s">
        <v>3</v>
      </c>
      <c r="T26" s="3">
        <v>38</v>
      </c>
      <c r="U26" s="4" t="s">
        <v>3</v>
      </c>
      <c r="V26" s="3">
        <v>46</v>
      </c>
      <c r="W26" s="4" t="s">
        <v>3</v>
      </c>
      <c r="X26" s="3">
        <v>55</v>
      </c>
      <c r="Y26" s="3">
        <v>59</v>
      </c>
      <c r="Z26" s="3">
        <v>64</v>
      </c>
      <c r="AA26" s="4" t="s">
        <v>3</v>
      </c>
      <c r="AB26" s="3">
        <v>74</v>
      </c>
      <c r="AC26" s="4" t="s">
        <v>3</v>
      </c>
      <c r="AD26" s="3">
        <v>85</v>
      </c>
      <c r="AE26" s="4" t="s">
        <v>3</v>
      </c>
      <c r="AF26" s="34"/>
      <c r="AG26" s="3"/>
    </row>
    <row r="27" spans="1:33" ht="13.2" x14ac:dyDescent="0.25">
      <c r="A27" s="15" t="s">
        <v>26</v>
      </c>
      <c r="B27" s="15" t="s">
        <v>26</v>
      </c>
      <c r="C27" s="15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49"/>
      <c r="J27" s="3">
        <v>23</v>
      </c>
      <c r="K27" s="4" t="s">
        <v>3</v>
      </c>
      <c r="L27" s="3">
        <v>14.5</v>
      </c>
      <c r="M27" s="4" t="s">
        <v>3</v>
      </c>
      <c r="N27" s="3">
        <v>20</v>
      </c>
      <c r="O27" s="4" t="s">
        <v>3</v>
      </c>
      <c r="P27" s="3">
        <v>25.5</v>
      </c>
      <c r="Q27" s="4" t="s">
        <v>3</v>
      </c>
      <c r="R27" s="3">
        <v>33</v>
      </c>
      <c r="S27" s="4" t="s">
        <v>3</v>
      </c>
      <c r="T27" s="3">
        <v>40.5</v>
      </c>
      <c r="U27" s="4" t="s">
        <v>3</v>
      </c>
      <c r="V27" s="3">
        <v>49</v>
      </c>
      <c r="W27" s="4" t="s">
        <v>3</v>
      </c>
      <c r="X27" s="3">
        <v>58.5</v>
      </c>
      <c r="Y27" s="3">
        <v>63</v>
      </c>
      <c r="Z27" s="3">
        <v>68.5</v>
      </c>
      <c r="AA27" s="4" t="s">
        <v>3</v>
      </c>
      <c r="AB27" s="3">
        <v>79</v>
      </c>
      <c r="AC27" s="4" t="s">
        <v>3</v>
      </c>
      <c r="AD27" s="3">
        <v>91</v>
      </c>
      <c r="AE27" s="4" t="s">
        <v>3</v>
      </c>
      <c r="AF27" s="34"/>
      <c r="AG27" s="3"/>
    </row>
    <row r="28" spans="1:33" ht="13.2" x14ac:dyDescent="0.25">
      <c r="A28" s="14" t="s">
        <v>50</v>
      </c>
      <c r="B28" s="3"/>
      <c r="C28" s="17">
        <f>G11+G16+G21+G26</f>
        <v>0</v>
      </c>
      <c r="D28" s="16" t="s">
        <v>41</v>
      </c>
      <c r="E28" s="33"/>
      <c r="F28" s="44">
        <f>C28/(1-($C$30/100))</f>
        <v>0</v>
      </c>
      <c r="G28" s="32" t="s">
        <v>52</v>
      </c>
      <c r="H28" s="33"/>
      <c r="I28" s="7" t="s">
        <v>27</v>
      </c>
      <c r="J28" s="3">
        <f>J26+2</f>
        <v>24</v>
      </c>
      <c r="K28" s="4" t="s">
        <v>3</v>
      </c>
      <c r="L28" s="3">
        <v>15</v>
      </c>
      <c r="M28" s="4" t="s">
        <v>3</v>
      </c>
      <c r="N28" s="3">
        <v>21</v>
      </c>
      <c r="O28" s="4" t="s">
        <v>3</v>
      </c>
      <c r="P28" s="3">
        <v>27</v>
      </c>
      <c r="Q28" s="4" t="s">
        <v>3</v>
      </c>
      <c r="R28" s="3">
        <v>35</v>
      </c>
      <c r="S28" s="4" t="s">
        <v>3</v>
      </c>
      <c r="T28" s="3">
        <v>43</v>
      </c>
      <c r="U28" s="4" t="s">
        <v>3</v>
      </c>
      <c r="V28" s="3">
        <v>52</v>
      </c>
      <c r="W28" s="4" t="s">
        <v>3</v>
      </c>
      <c r="X28" s="3">
        <v>62</v>
      </c>
      <c r="Y28" s="3">
        <v>67</v>
      </c>
      <c r="Z28" s="3">
        <v>73</v>
      </c>
      <c r="AA28" s="4" t="s">
        <v>3</v>
      </c>
      <c r="AB28" s="3">
        <v>84</v>
      </c>
      <c r="AC28" s="4" t="s">
        <v>3</v>
      </c>
      <c r="AD28" s="3">
        <v>97</v>
      </c>
      <c r="AE28" s="4" t="s">
        <v>3</v>
      </c>
      <c r="AF28" s="34"/>
      <c r="AG28" s="3"/>
    </row>
    <row r="29" spans="1:33" ht="13.8" thickBot="1" x14ac:dyDescent="0.3">
      <c r="A29" s="14" t="s">
        <v>51</v>
      </c>
      <c r="B29" s="3"/>
      <c r="C29" s="17">
        <f>G14+G19+G24</f>
        <v>44</v>
      </c>
      <c r="D29" s="16" t="s">
        <v>41</v>
      </c>
      <c r="E29" s="33"/>
      <c r="F29" s="44">
        <f>C29/(1-($C$30/100))</f>
        <v>88</v>
      </c>
      <c r="G29" s="32" t="s">
        <v>52</v>
      </c>
      <c r="H29" s="33"/>
      <c r="I29" s="7" t="s">
        <v>28</v>
      </c>
      <c r="J29" s="3">
        <v>25</v>
      </c>
      <c r="K29" s="4" t="s">
        <v>3</v>
      </c>
      <c r="L29" s="3">
        <v>16</v>
      </c>
      <c r="M29" s="4" t="s">
        <v>3</v>
      </c>
      <c r="N29" s="3">
        <v>22.5</v>
      </c>
      <c r="O29" s="4" t="s">
        <v>3</v>
      </c>
      <c r="P29" s="3">
        <v>29</v>
      </c>
      <c r="Q29" s="4" t="s">
        <v>3</v>
      </c>
      <c r="R29" s="3">
        <v>37</v>
      </c>
      <c r="S29" s="4" t="s">
        <v>3</v>
      </c>
      <c r="T29" s="3">
        <v>45.5</v>
      </c>
      <c r="U29" s="4" t="s">
        <v>3</v>
      </c>
      <c r="V29" s="3">
        <v>55</v>
      </c>
      <c r="W29" s="4" t="s">
        <v>3</v>
      </c>
      <c r="X29" s="3">
        <v>65.5</v>
      </c>
      <c r="Y29" s="3">
        <v>71</v>
      </c>
      <c r="Z29" s="3">
        <v>77</v>
      </c>
      <c r="AA29" s="4" t="s">
        <v>3</v>
      </c>
      <c r="AB29" s="3">
        <v>89</v>
      </c>
      <c r="AC29" s="4" t="s">
        <v>3</v>
      </c>
      <c r="AD29" s="3">
        <v>102</v>
      </c>
      <c r="AE29" s="4" t="s">
        <v>3</v>
      </c>
      <c r="AF29" s="34"/>
      <c r="AG29" s="3"/>
    </row>
    <row r="30" spans="1:33" ht="13.8" thickBot="1" x14ac:dyDescent="0.3">
      <c r="A30" s="14" t="s">
        <v>49</v>
      </c>
      <c r="B30" s="3"/>
      <c r="C30" s="25">
        <v>50</v>
      </c>
      <c r="D30" s="3"/>
      <c r="E30" s="34"/>
      <c r="F30" s="34"/>
      <c r="G30" s="34"/>
      <c r="H30" s="34"/>
      <c r="I30" s="9" t="s">
        <v>54</v>
      </c>
      <c r="J30" s="3">
        <f>J28+2</f>
        <v>26</v>
      </c>
      <c r="K30" s="4" t="s">
        <v>3</v>
      </c>
      <c r="L30" s="3">
        <v>17</v>
      </c>
      <c r="M30" s="4" t="s">
        <v>3</v>
      </c>
      <c r="N30" s="3">
        <v>24</v>
      </c>
      <c r="O30" s="4" t="s">
        <v>3</v>
      </c>
      <c r="P30" s="3">
        <v>31</v>
      </c>
      <c r="Q30" s="4" t="s">
        <v>3</v>
      </c>
      <c r="R30" s="3">
        <v>39</v>
      </c>
      <c r="S30" s="4" t="s">
        <v>3</v>
      </c>
      <c r="T30" s="3">
        <v>48</v>
      </c>
      <c r="U30" s="4" t="s">
        <v>3</v>
      </c>
      <c r="V30" s="3">
        <v>58</v>
      </c>
      <c r="W30" s="4" t="s">
        <v>3</v>
      </c>
      <c r="X30" s="3">
        <v>69</v>
      </c>
      <c r="Y30" s="3">
        <v>75</v>
      </c>
      <c r="Z30" s="3">
        <v>81</v>
      </c>
      <c r="AA30" s="4" t="s">
        <v>3</v>
      </c>
      <c r="AB30" s="3">
        <v>94</v>
      </c>
      <c r="AC30" s="4" t="s">
        <v>3</v>
      </c>
      <c r="AD30" s="3">
        <v>108</v>
      </c>
      <c r="AE30" s="4" t="s">
        <v>3</v>
      </c>
      <c r="AF30" s="34"/>
      <c r="AG30" s="3"/>
    </row>
    <row r="31" spans="1:33" ht="13.2" x14ac:dyDescent="0.25">
      <c r="A31" s="33"/>
      <c r="B31" s="34"/>
      <c r="C31" s="34"/>
      <c r="D31" s="34"/>
      <c r="E31" s="34"/>
      <c r="F31" s="34"/>
      <c r="G31" s="34"/>
      <c r="H31" s="34"/>
      <c r="I31" s="9" t="s">
        <v>55</v>
      </c>
      <c r="J31" s="3">
        <v>27</v>
      </c>
      <c r="K31" s="4" t="s">
        <v>3</v>
      </c>
      <c r="L31" s="3">
        <v>18</v>
      </c>
      <c r="M31" s="4" t="s">
        <v>3</v>
      </c>
      <c r="N31" s="3">
        <v>25</v>
      </c>
      <c r="O31" s="4" t="s">
        <v>3</v>
      </c>
      <c r="P31" s="3">
        <v>32.5</v>
      </c>
      <c r="Q31" s="4" t="s">
        <v>3</v>
      </c>
      <c r="R31" s="3">
        <v>41</v>
      </c>
      <c r="S31" s="4" t="s">
        <v>3</v>
      </c>
      <c r="T31" s="3">
        <v>51</v>
      </c>
      <c r="U31" s="4" t="s">
        <v>3</v>
      </c>
      <c r="V31" s="3">
        <v>61.5</v>
      </c>
      <c r="W31" s="4" t="s">
        <v>3</v>
      </c>
      <c r="X31" s="3">
        <v>73</v>
      </c>
      <c r="Y31" s="3">
        <v>79.5</v>
      </c>
      <c r="Z31" s="3">
        <v>85.5</v>
      </c>
      <c r="AA31" s="4" t="s">
        <v>3</v>
      </c>
      <c r="AB31" s="3">
        <v>99.5</v>
      </c>
      <c r="AC31" s="4" t="s">
        <v>3</v>
      </c>
      <c r="AD31" s="3">
        <v>114</v>
      </c>
      <c r="AE31" s="4" t="s">
        <v>3</v>
      </c>
      <c r="AF31" s="34"/>
      <c r="AG31" s="3"/>
    </row>
    <row r="32" spans="1:33" ht="13.2" x14ac:dyDescent="0.25">
      <c r="A32" s="33"/>
      <c r="B32" s="34"/>
      <c r="C32" s="34"/>
      <c r="D32" s="34"/>
      <c r="E32" s="34"/>
      <c r="F32" s="34"/>
      <c r="G32" s="34"/>
      <c r="H32" s="34"/>
      <c r="I32" s="49"/>
      <c r="J32" s="3">
        <f>J30+2</f>
        <v>28</v>
      </c>
      <c r="K32" s="4" t="s">
        <v>3</v>
      </c>
      <c r="L32" s="3">
        <v>19</v>
      </c>
      <c r="M32" s="4" t="s">
        <v>3</v>
      </c>
      <c r="N32" s="3">
        <v>26</v>
      </c>
      <c r="O32" s="4" t="s">
        <v>3</v>
      </c>
      <c r="P32" s="3">
        <v>34</v>
      </c>
      <c r="Q32" s="4" t="s">
        <v>3</v>
      </c>
      <c r="R32" s="3">
        <v>43</v>
      </c>
      <c r="S32" s="4" t="s">
        <v>3</v>
      </c>
      <c r="T32" s="3">
        <v>54</v>
      </c>
      <c r="U32" s="4" t="s">
        <v>3</v>
      </c>
      <c r="V32" s="3">
        <v>65</v>
      </c>
      <c r="W32" s="4" t="s">
        <v>3</v>
      </c>
      <c r="X32" s="3">
        <v>77</v>
      </c>
      <c r="Y32" s="3">
        <v>84</v>
      </c>
      <c r="Z32" s="3">
        <v>90</v>
      </c>
      <c r="AA32" s="4" t="s">
        <v>3</v>
      </c>
      <c r="AB32" s="3">
        <v>105</v>
      </c>
      <c r="AC32" s="4" t="s">
        <v>3</v>
      </c>
      <c r="AD32" s="3">
        <v>120</v>
      </c>
      <c r="AE32" s="4" t="s">
        <v>3</v>
      </c>
      <c r="AF32" s="34"/>
      <c r="AG32" s="3"/>
    </row>
    <row r="33" spans="1:33" ht="13.2" x14ac:dyDescent="0.25">
      <c r="A33" s="35" t="s">
        <v>72</v>
      </c>
      <c r="B33" s="36"/>
      <c r="C33" s="36"/>
      <c r="D33" s="36"/>
      <c r="E33" s="36"/>
      <c r="F33" s="36"/>
      <c r="G33" s="36"/>
      <c r="H33" s="45"/>
      <c r="I33" s="7" t="s">
        <v>29</v>
      </c>
      <c r="J33" s="3">
        <v>29</v>
      </c>
      <c r="K33" s="4" t="s">
        <v>3</v>
      </c>
      <c r="L33" s="3">
        <f>(L32+L34)/2</f>
        <v>20</v>
      </c>
      <c r="M33" s="4" t="s">
        <v>3</v>
      </c>
      <c r="N33" s="3">
        <f>(N32+N34)/2</f>
        <v>27.5</v>
      </c>
      <c r="O33" s="4" t="s">
        <v>3</v>
      </c>
      <c r="P33" s="3">
        <f>(P32+P34)/2</f>
        <v>36</v>
      </c>
      <c r="Q33" s="4" t="s">
        <v>3</v>
      </c>
      <c r="R33" s="3">
        <f>(R32+R34)/2</f>
        <v>45.5</v>
      </c>
      <c r="S33" s="4" t="s">
        <v>3</v>
      </c>
      <c r="T33" s="3">
        <f>(T32+T34)/2</f>
        <v>56.5</v>
      </c>
      <c r="U33" s="4" t="s">
        <v>3</v>
      </c>
      <c r="V33" s="3">
        <f>(V32+V34)/2</f>
        <v>68</v>
      </c>
      <c r="W33" s="4" t="s">
        <v>3</v>
      </c>
      <c r="X33" s="3">
        <f>(X32+X34)/2</f>
        <v>81</v>
      </c>
      <c r="Y33" s="3">
        <f>(Y32+Y34)/2</f>
        <v>88</v>
      </c>
      <c r="Z33" s="3">
        <f>(Z32+Z34)/2</f>
        <v>95</v>
      </c>
      <c r="AA33" s="4" t="s">
        <v>3</v>
      </c>
      <c r="AB33" s="3">
        <f>(AB32+AB34)/2</f>
        <v>110.5</v>
      </c>
      <c r="AC33" s="4" t="s">
        <v>3</v>
      </c>
      <c r="AD33" s="3">
        <f>(AD32+AD34)/2</f>
        <v>126.5</v>
      </c>
      <c r="AE33" s="4" t="s">
        <v>3</v>
      </c>
      <c r="AF33" s="34"/>
      <c r="AG33" s="3"/>
    </row>
    <row r="34" spans="1:33" ht="13.2" x14ac:dyDescent="0.25">
      <c r="A34" s="37" t="s">
        <v>65</v>
      </c>
      <c r="B34" s="38"/>
      <c r="C34" s="38"/>
      <c r="D34" s="38"/>
      <c r="E34" s="38"/>
      <c r="F34" s="38"/>
      <c r="G34" s="38"/>
      <c r="H34" s="46"/>
      <c r="I34" s="7" t="s">
        <v>30</v>
      </c>
      <c r="J34" s="3">
        <f>J32+2</f>
        <v>30</v>
      </c>
      <c r="K34" s="4" t="s">
        <v>3</v>
      </c>
      <c r="L34" s="3">
        <v>21</v>
      </c>
      <c r="M34" s="4" t="s">
        <v>3</v>
      </c>
      <c r="N34" s="3">
        <v>29</v>
      </c>
      <c r="O34" s="4" t="s">
        <v>3</v>
      </c>
      <c r="P34" s="3">
        <v>38</v>
      </c>
      <c r="Q34" s="4" t="s">
        <v>3</v>
      </c>
      <c r="R34" s="3">
        <v>48</v>
      </c>
      <c r="S34" s="4" t="s">
        <v>3</v>
      </c>
      <c r="T34" s="3">
        <v>59</v>
      </c>
      <c r="U34" s="4" t="s">
        <v>3</v>
      </c>
      <c r="V34" s="3">
        <v>71</v>
      </c>
      <c r="W34" s="4" t="s">
        <v>3</v>
      </c>
      <c r="X34" s="3">
        <v>85</v>
      </c>
      <c r="Y34" s="3">
        <v>92</v>
      </c>
      <c r="Z34" s="3">
        <v>100</v>
      </c>
      <c r="AA34" s="4" t="s">
        <v>3</v>
      </c>
      <c r="AB34" s="3">
        <v>116</v>
      </c>
      <c r="AC34" s="4" t="s">
        <v>3</v>
      </c>
      <c r="AD34" s="3">
        <v>133</v>
      </c>
      <c r="AE34" s="4" t="s">
        <v>3</v>
      </c>
      <c r="AF34" s="34"/>
      <c r="AG34" s="3"/>
    </row>
    <row r="35" spans="1:33" ht="13.2" x14ac:dyDescent="0.25">
      <c r="A35" s="37"/>
      <c r="B35" s="38"/>
      <c r="C35" s="38"/>
      <c r="D35" s="38"/>
      <c r="E35" s="38"/>
      <c r="F35" s="38"/>
      <c r="G35" s="38"/>
      <c r="H35" s="46"/>
      <c r="I35" s="7" t="s">
        <v>31</v>
      </c>
      <c r="J35" s="3">
        <f>(J34+J36)/2</f>
        <v>31</v>
      </c>
      <c r="K35" s="4" t="s">
        <v>3</v>
      </c>
      <c r="L35" s="3">
        <f>(L34+L36)/2</f>
        <v>22</v>
      </c>
      <c r="M35" s="4" t="s">
        <v>3</v>
      </c>
      <c r="N35" s="3">
        <f>(N34+N36)/2</f>
        <v>30.5</v>
      </c>
      <c r="O35" s="4" t="s">
        <v>3</v>
      </c>
      <c r="P35" s="3">
        <f>(P34+P36)/2</f>
        <v>39.5</v>
      </c>
      <c r="Q35" s="4" t="s">
        <v>3</v>
      </c>
      <c r="R35" s="3">
        <f>(R34+R36)/2</f>
        <v>50</v>
      </c>
      <c r="S35" s="4" t="s">
        <v>3</v>
      </c>
      <c r="T35" s="3">
        <f>(T34+T36)/2</f>
        <v>62</v>
      </c>
      <c r="U35" s="4" t="s">
        <v>3</v>
      </c>
      <c r="V35" s="3">
        <f>(V34+V36)/2</f>
        <v>74.5</v>
      </c>
      <c r="W35" s="4" t="s">
        <v>3</v>
      </c>
      <c r="X35" s="3">
        <f>(X34+X36)/2</f>
        <v>89</v>
      </c>
      <c r="Y35" s="3">
        <f>(Y34+Y36)/2</f>
        <v>96.5</v>
      </c>
      <c r="Z35" s="3">
        <f>(Z34+Z36)/2</f>
        <v>104.5</v>
      </c>
      <c r="AA35" s="4" t="s">
        <v>3</v>
      </c>
      <c r="AB35" s="3">
        <f>(AB34+AB36)/2</f>
        <v>121.5</v>
      </c>
      <c r="AC35" s="4" t="s">
        <v>3</v>
      </c>
      <c r="AD35" s="3">
        <f>(AD34+AD36)/2</f>
        <v>139.5</v>
      </c>
      <c r="AE35" s="4" t="s">
        <v>3</v>
      </c>
      <c r="AF35" s="34"/>
      <c r="AG35" s="3"/>
    </row>
    <row r="36" spans="1:33" ht="13.2" x14ac:dyDescent="0.25">
      <c r="A36" s="37" t="s">
        <v>66</v>
      </c>
      <c r="B36" s="38"/>
      <c r="C36" s="38"/>
      <c r="D36" s="38"/>
      <c r="E36" s="38"/>
      <c r="F36" s="38"/>
      <c r="G36" s="38"/>
      <c r="H36" s="46"/>
      <c r="I36" s="49"/>
      <c r="J36" s="3">
        <f>J34+2</f>
        <v>32</v>
      </c>
      <c r="K36" s="4" t="s">
        <v>3</v>
      </c>
      <c r="L36" s="3">
        <v>23</v>
      </c>
      <c r="M36" s="4" t="s">
        <v>3</v>
      </c>
      <c r="N36" s="3">
        <v>32</v>
      </c>
      <c r="O36" s="4" t="s">
        <v>3</v>
      </c>
      <c r="P36" s="3">
        <v>41</v>
      </c>
      <c r="Q36" s="4" t="s">
        <v>3</v>
      </c>
      <c r="R36" s="3">
        <v>52</v>
      </c>
      <c r="S36" s="4" t="s">
        <v>3</v>
      </c>
      <c r="T36" s="3">
        <v>65</v>
      </c>
      <c r="U36" s="4" t="s">
        <v>3</v>
      </c>
      <c r="V36" s="3">
        <v>78</v>
      </c>
      <c r="W36" s="4" t="s">
        <v>3</v>
      </c>
      <c r="X36" s="3">
        <v>93</v>
      </c>
      <c r="Y36" s="3">
        <v>101</v>
      </c>
      <c r="Z36" s="3">
        <v>109</v>
      </c>
      <c r="AA36" s="4" t="s">
        <v>3</v>
      </c>
      <c r="AB36" s="3">
        <v>127</v>
      </c>
      <c r="AC36" s="4" t="s">
        <v>3</v>
      </c>
      <c r="AD36" s="3">
        <v>146</v>
      </c>
      <c r="AE36" s="4" t="s">
        <v>3</v>
      </c>
      <c r="AF36" s="34"/>
      <c r="AG36" s="3"/>
    </row>
    <row r="37" spans="1:33" ht="13.2" x14ac:dyDescent="0.25">
      <c r="A37" s="37" t="s">
        <v>67</v>
      </c>
      <c r="B37" s="38"/>
      <c r="C37" s="38"/>
      <c r="D37" s="38"/>
      <c r="E37" s="38"/>
      <c r="F37" s="38"/>
      <c r="G37" s="38"/>
      <c r="H37" s="46"/>
      <c r="I37" s="7" t="s">
        <v>32</v>
      </c>
      <c r="J37" s="3">
        <f>(J36+J38)/2</f>
        <v>33</v>
      </c>
      <c r="K37" s="4" t="s">
        <v>3</v>
      </c>
      <c r="L37" s="3">
        <f>(L36+L38)/2</f>
        <v>24</v>
      </c>
      <c r="M37" s="4" t="s">
        <v>3</v>
      </c>
      <c r="N37" s="3">
        <f>(N36+N38)/2</f>
        <v>33.5</v>
      </c>
      <c r="O37" s="4" t="s">
        <v>3</v>
      </c>
      <c r="P37" s="3">
        <f>(P36+P38)/2</f>
        <v>43</v>
      </c>
      <c r="Q37" s="4" t="s">
        <v>3</v>
      </c>
      <c r="R37" s="3">
        <f>(R36+R38)/2</f>
        <v>54.5</v>
      </c>
      <c r="S37" s="4" t="s">
        <v>3</v>
      </c>
      <c r="T37" s="3">
        <f>(T36+T38)/2</f>
        <v>68</v>
      </c>
      <c r="U37" s="4" t="s">
        <v>3</v>
      </c>
      <c r="V37" s="3">
        <f>(V36+V38)/2</f>
        <v>81.5</v>
      </c>
      <c r="W37" s="4" t="s">
        <v>3</v>
      </c>
      <c r="X37" s="3">
        <f>(X36+X38)/2</f>
        <v>97.5</v>
      </c>
      <c r="Y37" s="3">
        <f>(Y36+Y38)/2</f>
        <v>105.5</v>
      </c>
      <c r="Z37" s="3">
        <f>(Z36+Z38)/2</f>
        <v>114</v>
      </c>
      <c r="AA37" s="4" t="s">
        <v>3</v>
      </c>
      <c r="AB37" s="3">
        <f>(AB36+AB38)/2</f>
        <v>132.5</v>
      </c>
      <c r="AC37" s="4" t="s">
        <v>3</v>
      </c>
      <c r="AD37" s="3">
        <f>(AD36+AD38)/2</f>
        <v>152.5</v>
      </c>
      <c r="AE37" s="4" t="s">
        <v>3</v>
      </c>
      <c r="AF37" s="34"/>
      <c r="AG37" s="3"/>
    </row>
    <row r="38" spans="1:33" ht="13.2" x14ac:dyDescent="0.25">
      <c r="A38" s="39" t="s">
        <v>68</v>
      </c>
      <c r="B38" s="38"/>
      <c r="C38" s="38"/>
      <c r="D38" s="38"/>
      <c r="E38" s="38"/>
      <c r="F38" s="38"/>
      <c r="G38" s="38"/>
      <c r="H38" s="46"/>
      <c r="I38" s="7" t="s">
        <v>33</v>
      </c>
      <c r="J38" s="3">
        <f>J36+2</f>
        <v>34</v>
      </c>
      <c r="K38" s="4" t="s">
        <v>3</v>
      </c>
      <c r="L38" s="3">
        <v>25</v>
      </c>
      <c r="M38" s="4" t="s">
        <v>3</v>
      </c>
      <c r="N38" s="3">
        <v>35</v>
      </c>
      <c r="O38" s="4" t="s">
        <v>3</v>
      </c>
      <c r="P38" s="3">
        <v>45</v>
      </c>
      <c r="Q38" s="4" t="s">
        <v>3</v>
      </c>
      <c r="R38" s="3">
        <v>57</v>
      </c>
      <c r="S38" s="4" t="s">
        <v>3</v>
      </c>
      <c r="T38" s="3">
        <v>71</v>
      </c>
      <c r="U38" s="4" t="s">
        <v>3</v>
      </c>
      <c r="V38" s="3">
        <v>85</v>
      </c>
      <c r="W38" s="4" t="s">
        <v>3</v>
      </c>
      <c r="X38" s="3">
        <v>102</v>
      </c>
      <c r="Y38" s="3">
        <v>110</v>
      </c>
      <c r="Z38" s="3">
        <v>119</v>
      </c>
      <c r="AA38" s="4" t="s">
        <v>3</v>
      </c>
      <c r="AB38" s="3">
        <v>138</v>
      </c>
      <c r="AC38" s="4" t="s">
        <v>3</v>
      </c>
      <c r="AD38" s="3">
        <v>159</v>
      </c>
      <c r="AE38" s="4" t="s">
        <v>3</v>
      </c>
      <c r="AF38" s="34"/>
      <c r="AG38" s="3"/>
    </row>
    <row r="39" spans="1:33" ht="13.2" x14ac:dyDescent="0.25">
      <c r="A39" s="37" t="s">
        <v>69</v>
      </c>
      <c r="B39" s="38"/>
      <c r="C39" s="38"/>
      <c r="D39" s="38"/>
      <c r="E39" s="38"/>
      <c r="F39" s="38"/>
      <c r="G39" s="38"/>
      <c r="H39" s="46"/>
      <c r="I39" s="7" t="s">
        <v>34</v>
      </c>
      <c r="J39" s="3">
        <f>(J38+J40)/2</f>
        <v>35</v>
      </c>
      <c r="K39" s="4" t="s">
        <v>3</v>
      </c>
      <c r="L39" s="3">
        <f>(L38+L40)/2</f>
        <v>26.5</v>
      </c>
      <c r="M39" s="4" t="s">
        <v>3</v>
      </c>
      <c r="N39" s="3">
        <f>(N38+N40)/2</f>
        <v>36.5</v>
      </c>
      <c r="O39" s="4" t="s">
        <v>3</v>
      </c>
      <c r="P39" s="3">
        <f>(P38+P40)/2</f>
        <v>47</v>
      </c>
      <c r="Q39" s="4" t="s">
        <v>3</v>
      </c>
      <c r="R39" s="3">
        <f>(R38+R40)/2</f>
        <v>59.5</v>
      </c>
      <c r="S39" s="4" t="s">
        <v>3</v>
      </c>
      <c r="T39" s="3">
        <f>(T38+T40)/2</f>
        <v>74</v>
      </c>
      <c r="U39" s="4" t="s">
        <v>3</v>
      </c>
      <c r="V39" s="3">
        <f>(V38+V40)/2</f>
        <v>89</v>
      </c>
      <c r="W39" s="4" t="s">
        <v>3</v>
      </c>
      <c r="X39" s="3">
        <f>(X38+X40)/2</f>
        <v>106</v>
      </c>
      <c r="Y39" s="3">
        <f>(Y38+Y40)/2</f>
        <v>115</v>
      </c>
      <c r="Z39" s="3">
        <f>(Z38+Z40)/2</f>
        <v>124.5</v>
      </c>
      <c r="AA39" s="4" t="s">
        <v>3</v>
      </c>
      <c r="AB39" s="3">
        <f>(AB38+AB40)/2</f>
        <v>144</v>
      </c>
      <c r="AC39" s="4" t="s">
        <v>3</v>
      </c>
      <c r="AD39" s="3">
        <f>(AD38+AD40)/2</f>
        <v>165.5</v>
      </c>
      <c r="AE39" s="4" t="s">
        <v>3</v>
      </c>
      <c r="AF39" s="34"/>
      <c r="AG39" s="3"/>
    </row>
    <row r="40" spans="1:33" ht="13.2" x14ac:dyDescent="0.25">
      <c r="A40" s="39" t="s">
        <v>71</v>
      </c>
      <c r="B40" s="38"/>
      <c r="C40" s="38"/>
      <c r="D40" s="38"/>
      <c r="E40" s="38"/>
      <c r="F40" s="38"/>
      <c r="G40" s="38"/>
      <c r="H40" s="46"/>
      <c r="I40" s="7" t="s">
        <v>35</v>
      </c>
      <c r="J40" s="3">
        <f>J38+2</f>
        <v>36</v>
      </c>
      <c r="K40" s="4" t="s">
        <v>3</v>
      </c>
      <c r="L40" s="3">
        <v>28</v>
      </c>
      <c r="M40" s="4" t="s">
        <v>3</v>
      </c>
      <c r="N40" s="3">
        <v>38</v>
      </c>
      <c r="O40" s="4" t="s">
        <v>3</v>
      </c>
      <c r="P40" s="3">
        <v>49</v>
      </c>
      <c r="Q40" s="4" t="s">
        <v>3</v>
      </c>
      <c r="R40" s="3">
        <v>62</v>
      </c>
      <c r="S40" s="4" t="s">
        <v>3</v>
      </c>
      <c r="T40" s="3">
        <v>77</v>
      </c>
      <c r="U40" s="4" t="s">
        <v>3</v>
      </c>
      <c r="V40" s="3">
        <v>93</v>
      </c>
      <c r="W40" s="4" t="s">
        <v>3</v>
      </c>
      <c r="X40" s="3">
        <v>110</v>
      </c>
      <c r="Y40" s="3">
        <v>120</v>
      </c>
      <c r="Z40" s="3">
        <v>130</v>
      </c>
      <c r="AA40" s="4" t="s">
        <v>3</v>
      </c>
      <c r="AB40" s="3">
        <v>150</v>
      </c>
      <c r="AC40" s="4" t="s">
        <v>3</v>
      </c>
      <c r="AD40" s="3">
        <v>172</v>
      </c>
      <c r="AE40" s="4" t="s">
        <v>3</v>
      </c>
      <c r="AF40" s="34"/>
      <c r="AG40" s="3"/>
    </row>
    <row r="41" spans="1:33" ht="13.2" x14ac:dyDescent="0.25">
      <c r="A41" s="40" t="s">
        <v>70</v>
      </c>
      <c r="B41" s="38"/>
      <c r="C41" s="38"/>
      <c r="D41" s="38"/>
      <c r="E41" s="38"/>
      <c r="F41" s="38"/>
      <c r="G41" s="38"/>
      <c r="H41" s="46"/>
      <c r="I41" s="9" t="s">
        <v>61</v>
      </c>
      <c r="J41" s="3">
        <f>(J40+J42)/2</f>
        <v>37</v>
      </c>
      <c r="K41" s="4" t="s">
        <v>3</v>
      </c>
      <c r="L41" s="3">
        <f>(L40+L42)/2</f>
        <v>29</v>
      </c>
      <c r="M41" s="4" t="s">
        <v>3</v>
      </c>
      <c r="N41" s="3">
        <f>(N40+N42)/2</f>
        <v>39.5</v>
      </c>
      <c r="O41" s="4" t="s">
        <v>3</v>
      </c>
      <c r="P41" s="3">
        <f>(P40+P42)/2</f>
        <v>51</v>
      </c>
      <c r="Q41" s="4" t="s">
        <v>3</v>
      </c>
      <c r="R41" s="3">
        <f>(R40+R42)/2</f>
        <v>64.5</v>
      </c>
      <c r="S41" s="4" t="s">
        <v>3</v>
      </c>
      <c r="T41" s="3">
        <f>(T40+T42)/2</f>
        <v>80</v>
      </c>
      <c r="U41" s="4" t="s">
        <v>3</v>
      </c>
      <c r="V41" s="3">
        <f>(V40+V42)/2</f>
        <v>96.5</v>
      </c>
      <c r="W41" s="4" t="s">
        <v>3</v>
      </c>
      <c r="X41" s="3">
        <f>(X40+X42)/2</f>
        <v>114.5</v>
      </c>
      <c r="Y41" s="3">
        <f>(Y40+Y42)/2</f>
        <v>124.5</v>
      </c>
      <c r="Z41" s="3">
        <f>(Z40+Z42)/2</f>
        <v>135</v>
      </c>
      <c r="AA41" s="4" t="s">
        <v>3</v>
      </c>
      <c r="AB41" s="3">
        <f>(AB40+AB42)/2</f>
        <v>156</v>
      </c>
      <c r="AC41" s="4" t="s">
        <v>3</v>
      </c>
      <c r="AD41" s="3">
        <f>(AD40+AD42)/2</f>
        <v>179</v>
      </c>
      <c r="AE41" s="4" t="s">
        <v>3</v>
      </c>
      <c r="AF41" s="34"/>
      <c r="AG41" s="3"/>
    </row>
    <row r="42" spans="1:33" x14ac:dyDescent="0.2">
      <c r="A42" s="41"/>
      <c r="B42" s="41"/>
      <c r="C42" s="41"/>
      <c r="D42" s="41"/>
      <c r="E42" s="41"/>
      <c r="F42" s="41"/>
      <c r="G42" s="41"/>
      <c r="H42" s="47"/>
      <c r="I42" s="9" t="s">
        <v>62</v>
      </c>
      <c r="J42" s="3">
        <f>J40+2</f>
        <v>38</v>
      </c>
      <c r="K42" s="4" t="s">
        <v>3</v>
      </c>
      <c r="L42" s="3">
        <v>30</v>
      </c>
      <c r="M42" s="4" t="s">
        <v>3</v>
      </c>
      <c r="N42" s="3">
        <v>41</v>
      </c>
      <c r="O42" s="4" t="s">
        <v>3</v>
      </c>
      <c r="P42" s="3">
        <v>53</v>
      </c>
      <c r="Q42" s="4" t="s">
        <v>3</v>
      </c>
      <c r="R42" s="3">
        <v>67</v>
      </c>
      <c r="S42" s="4" t="s">
        <v>3</v>
      </c>
      <c r="T42" s="3">
        <v>83</v>
      </c>
      <c r="U42" s="4" t="s">
        <v>3</v>
      </c>
      <c r="V42" s="3">
        <v>100</v>
      </c>
      <c r="W42" s="4" t="s">
        <v>3</v>
      </c>
      <c r="X42" s="3">
        <v>119</v>
      </c>
      <c r="Y42" s="3">
        <v>129</v>
      </c>
      <c r="Z42" s="3">
        <v>140</v>
      </c>
      <c r="AA42" s="4" t="s">
        <v>3</v>
      </c>
      <c r="AB42" s="3">
        <v>162</v>
      </c>
      <c r="AC42" s="4" t="s">
        <v>3</v>
      </c>
      <c r="AD42" s="3">
        <v>186</v>
      </c>
      <c r="AE42" s="4" t="s">
        <v>3</v>
      </c>
      <c r="AF42" s="34"/>
      <c r="AG42" s="3"/>
    </row>
    <row r="43" spans="1:33" x14ac:dyDescent="0.2">
      <c r="A43" s="2" t="s">
        <v>84</v>
      </c>
      <c r="B43" s="34"/>
      <c r="C43" s="34"/>
      <c r="D43" s="34"/>
      <c r="E43" s="34"/>
      <c r="F43" s="34"/>
      <c r="G43" s="34"/>
      <c r="H43" s="34"/>
      <c r="I43" s="9" t="s">
        <v>63</v>
      </c>
      <c r="J43" s="3">
        <f>(J42+J44)/2</f>
        <v>39</v>
      </c>
      <c r="K43" s="4" t="s">
        <v>3</v>
      </c>
      <c r="L43" s="3">
        <f>(L42+L44)/2</f>
        <v>31</v>
      </c>
      <c r="M43" s="4" t="s">
        <v>3</v>
      </c>
      <c r="N43" s="3">
        <f>(N42+N44)/2</f>
        <v>42.5</v>
      </c>
      <c r="O43" s="4" t="s">
        <v>3</v>
      </c>
      <c r="P43" s="3">
        <f>(P42+P44)/2</f>
        <v>55</v>
      </c>
      <c r="Q43" s="4" t="s">
        <v>3</v>
      </c>
      <c r="R43" s="3">
        <f>(R42+R44)/2</f>
        <v>69.5</v>
      </c>
      <c r="S43" s="4" t="s">
        <v>3</v>
      </c>
      <c r="T43" s="3">
        <f>(T42+T44)/2</f>
        <v>86</v>
      </c>
      <c r="U43" s="4" t="s">
        <v>3</v>
      </c>
      <c r="V43" s="3">
        <f>(V42+V44)/2</f>
        <v>104</v>
      </c>
      <c r="W43" s="4" t="s">
        <v>3</v>
      </c>
      <c r="X43" s="3">
        <f>(X42+X44)/2</f>
        <v>123.5</v>
      </c>
      <c r="Y43" s="3">
        <f>(Y42+Y44)/2</f>
        <v>134</v>
      </c>
      <c r="Z43" s="3">
        <f>(Z42+Z44)/2</f>
        <v>145.5</v>
      </c>
      <c r="AA43" s="4" t="s">
        <v>3</v>
      </c>
      <c r="AB43" s="3">
        <f>(AB42+AB44)/2</f>
        <v>168.5</v>
      </c>
      <c r="AC43" s="4" t="s">
        <v>3</v>
      </c>
      <c r="AD43" s="3">
        <f>(AD42+AD44)/2</f>
        <v>193</v>
      </c>
      <c r="AE43" s="4" t="s">
        <v>3</v>
      </c>
      <c r="AF43" s="34"/>
      <c r="AG43" s="3"/>
    </row>
    <row r="44" spans="1:33" ht="19.8" x14ac:dyDescent="0.4">
      <c r="A44" s="42" t="s">
        <v>83</v>
      </c>
      <c r="B44" s="34"/>
      <c r="C44" s="34"/>
      <c r="D44" s="34"/>
      <c r="E44" s="34"/>
      <c r="F44" s="34"/>
      <c r="G44" s="34"/>
      <c r="H44" s="34"/>
      <c r="I44" s="49"/>
      <c r="J44" s="3">
        <f>J42+2</f>
        <v>40</v>
      </c>
      <c r="K44" s="4" t="s">
        <v>3</v>
      </c>
      <c r="L44" s="3">
        <v>32</v>
      </c>
      <c r="M44" s="4" t="s">
        <v>3</v>
      </c>
      <c r="N44" s="3">
        <v>44</v>
      </c>
      <c r="O44" s="4" t="s">
        <v>3</v>
      </c>
      <c r="P44" s="3">
        <v>57</v>
      </c>
      <c r="Q44" s="4" t="s">
        <v>3</v>
      </c>
      <c r="R44" s="3">
        <v>72</v>
      </c>
      <c r="S44" s="4" t="s">
        <v>3</v>
      </c>
      <c r="T44" s="3">
        <v>89</v>
      </c>
      <c r="U44" s="4" t="s">
        <v>3</v>
      </c>
      <c r="V44" s="3">
        <v>108</v>
      </c>
      <c r="W44" s="4" t="s">
        <v>3</v>
      </c>
      <c r="X44" s="3">
        <v>128</v>
      </c>
      <c r="Y44" s="3">
        <v>139</v>
      </c>
      <c r="Z44" s="3">
        <v>151</v>
      </c>
      <c r="AA44" s="4" t="s">
        <v>3</v>
      </c>
      <c r="AB44" s="3">
        <v>175</v>
      </c>
      <c r="AC44" s="4" t="s">
        <v>3</v>
      </c>
      <c r="AD44" s="3">
        <v>200</v>
      </c>
      <c r="AE44" s="4" t="s">
        <v>3</v>
      </c>
      <c r="AF44" s="34"/>
      <c r="AG44" s="3"/>
    </row>
    <row r="45" spans="1:33" ht="15.6" x14ac:dyDescent="0.3">
      <c r="A45" s="43" t="s">
        <v>73</v>
      </c>
      <c r="B45" s="34"/>
      <c r="C45" s="34"/>
      <c r="D45" s="34"/>
      <c r="E45" s="34"/>
      <c r="F45" s="34"/>
      <c r="G45" s="34"/>
      <c r="H45" s="34"/>
      <c r="I45" s="13" t="s">
        <v>64</v>
      </c>
      <c r="J45" s="3">
        <f>(J44+J46)/2</f>
        <v>41</v>
      </c>
      <c r="K45" s="4" t="s">
        <v>3</v>
      </c>
      <c r="L45" s="3">
        <f>(L44+L46)/2</f>
        <v>33</v>
      </c>
      <c r="M45" s="4" t="s">
        <v>3</v>
      </c>
      <c r="N45" s="3">
        <f>(N44+N46)/2</f>
        <v>45.5</v>
      </c>
      <c r="O45" s="4" t="s">
        <v>3</v>
      </c>
      <c r="P45" s="3">
        <f>(P44+P46)/2</f>
        <v>59</v>
      </c>
      <c r="Q45" s="4" t="s">
        <v>3</v>
      </c>
      <c r="R45" s="3">
        <f>(R44+R46)/2</f>
        <v>74.5</v>
      </c>
      <c r="S45" s="4" t="s">
        <v>3</v>
      </c>
      <c r="T45" s="3">
        <f>(T44+T46)/2</f>
        <v>92.5</v>
      </c>
      <c r="U45" s="4" t="s">
        <v>3</v>
      </c>
      <c r="V45" s="3">
        <f>(V44+V46)/2</f>
        <v>112</v>
      </c>
      <c r="W45" s="4" t="s">
        <v>3</v>
      </c>
      <c r="X45" s="3">
        <f>(X44+X46)/2</f>
        <v>133</v>
      </c>
      <c r="Y45" s="3">
        <f>(Y44+Y46)/2</f>
        <v>144</v>
      </c>
      <c r="Z45" s="3">
        <f>(Z44+Z46)/2</f>
        <v>156</v>
      </c>
      <c r="AA45" s="4" t="s">
        <v>3</v>
      </c>
      <c r="AB45" s="3">
        <f>(AB44+AB46)/2</f>
        <v>181</v>
      </c>
      <c r="AC45" s="4" t="s">
        <v>3</v>
      </c>
      <c r="AD45" s="3">
        <f>(AD44+AD46)/2</f>
        <v>207.5</v>
      </c>
      <c r="AE45" s="4" t="s">
        <v>3</v>
      </c>
      <c r="AF45" s="34"/>
      <c r="AG45" s="3"/>
    </row>
    <row r="46" spans="1:33" ht="15.6" x14ac:dyDescent="0.3">
      <c r="A46" s="43" t="s">
        <v>74</v>
      </c>
      <c r="B46" s="34"/>
      <c r="C46" s="3">
        <f>VLOOKUP(C$6,$J$4:$AD$104,C$4-10+1)</f>
        <v>140</v>
      </c>
      <c r="D46" s="34"/>
      <c r="E46" s="34"/>
      <c r="F46" s="34"/>
      <c r="G46" s="34"/>
      <c r="H46" s="34"/>
      <c r="I46" s="13" t="s">
        <v>36</v>
      </c>
      <c r="J46" s="3">
        <f>J44+2</f>
        <v>42</v>
      </c>
      <c r="K46" s="4" t="s">
        <v>3</v>
      </c>
      <c r="L46" s="3">
        <v>34</v>
      </c>
      <c r="M46" s="4" t="s">
        <v>3</v>
      </c>
      <c r="N46" s="3">
        <v>47</v>
      </c>
      <c r="O46" s="4" t="s">
        <v>3</v>
      </c>
      <c r="P46" s="3">
        <v>61</v>
      </c>
      <c r="Q46" s="4" t="s">
        <v>3</v>
      </c>
      <c r="R46" s="3">
        <v>77</v>
      </c>
      <c r="S46" s="4" t="s">
        <v>3</v>
      </c>
      <c r="T46" s="3">
        <v>96</v>
      </c>
      <c r="U46" s="4" t="s">
        <v>3</v>
      </c>
      <c r="V46" s="3">
        <v>116</v>
      </c>
      <c r="W46" s="4" t="s">
        <v>3</v>
      </c>
      <c r="X46" s="3">
        <v>138</v>
      </c>
      <c r="Y46" s="3">
        <v>149</v>
      </c>
      <c r="Z46" s="3">
        <v>161</v>
      </c>
      <c r="AA46" s="4" t="s">
        <v>3</v>
      </c>
      <c r="AB46" s="3">
        <v>187</v>
      </c>
      <c r="AC46" s="4" t="s">
        <v>3</v>
      </c>
      <c r="AD46" s="3">
        <v>215</v>
      </c>
      <c r="AE46" s="4" t="s">
        <v>3</v>
      </c>
      <c r="AF46" s="34"/>
      <c r="AG46" s="3"/>
    </row>
    <row r="47" spans="1:33" ht="15.6" x14ac:dyDescent="0.3">
      <c r="A47" s="43" t="s">
        <v>75</v>
      </c>
      <c r="B47" s="34"/>
      <c r="C47" s="3">
        <f>VLOOKUP(C$6-C$8,$J$4:$AD$104,C$4-10+1)</f>
        <v>96</v>
      </c>
      <c r="D47" s="34"/>
      <c r="E47" s="34"/>
      <c r="F47" s="34"/>
      <c r="G47" s="34"/>
      <c r="H47" s="34"/>
      <c r="I47" s="13" t="s">
        <v>37</v>
      </c>
      <c r="J47" s="3">
        <f>(J46+J48)/2</f>
        <v>43</v>
      </c>
      <c r="K47" s="4" t="s">
        <v>3</v>
      </c>
      <c r="L47" s="3">
        <f>(L46+L48)/2</f>
        <v>35.5</v>
      </c>
      <c r="M47" s="4" t="s">
        <v>3</v>
      </c>
      <c r="N47" s="3">
        <f>(N46+N48)/2</f>
        <v>48.5</v>
      </c>
      <c r="O47" s="4" t="s">
        <v>3</v>
      </c>
      <c r="P47" s="3">
        <f>(P46+P48)/2</f>
        <v>63</v>
      </c>
      <c r="Q47" s="4" t="s">
        <v>3</v>
      </c>
      <c r="R47" s="3">
        <f>(R46+R48)/2</f>
        <v>80</v>
      </c>
      <c r="S47" s="4" t="s">
        <v>3</v>
      </c>
      <c r="T47" s="3">
        <f>(T46+T48)/2</f>
        <v>99</v>
      </c>
      <c r="U47" s="4" t="s">
        <v>3</v>
      </c>
      <c r="V47" s="3">
        <f>(V46+V48)/2</f>
        <v>120</v>
      </c>
      <c r="W47" s="4" t="s">
        <v>3</v>
      </c>
      <c r="X47" s="3">
        <f>(X46+X48)/2</f>
        <v>142.5</v>
      </c>
      <c r="Y47" s="3">
        <f>(Y46+Y48)/2</f>
        <v>154.5</v>
      </c>
      <c r="Z47" s="3">
        <f>(Z46+Z48)/2</f>
        <v>167</v>
      </c>
      <c r="AA47" s="4" t="s">
        <v>3</v>
      </c>
      <c r="AB47" s="3">
        <f>(AB46+AB48)/2</f>
        <v>193.5</v>
      </c>
      <c r="AC47" s="4" t="s">
        <v>3</v>
      </c>
      <c r="AD47" s="3">
        <f>(AD46+AD48)/2</f>
        <v>222.5</v>
      </c>
      <c r="AE47" s="4" t="s">
        <v>3</v>
      </c>
      <c r="AF47" s="34"/>
      <c r="AG47" s="3"/>
    </row>
    <row r="48" spans="1:33" x14ac:dyDescent="0.2">
      <c r="A48" s="34"/>
      <c r="B48" s="34"/>
      <c r="C48" s="3"/>
      <c r="D48" s="34"/>
      <c r="E48" s="34"/>
      <c r="F48" s="34"/>
      <c r="G48" s="34"/>
      <c r="H48" s="34"/>
      <c r="I48" s="13" t="s">
        <v>38</v>
      </c>
      <c r="J48" s="3">
        <f>J46+2</f>
        <v>44</v>
      </c>
      <c r="K48" s="4" t="s">
        <v>3</v>
      </c>
      <c r="L48" s="3">
        <v>37</v>
      </c>
      <c r="M48" s="4" t="s">
        <v>3</v>
      </c>
      <c r="N48" s="3">
        <v>50</v>
      </c>
      <c r="O48" s="4" t="s">
        <v>3</v>
      </c>
      <c r="P48" s="3">
        <v>65</v>
      </c>
      <c r="Q48" s="4" t="s">
        <v>3</v>
      </c>
      <c r="R48" s="3">
        <v>83</v>
      </c>
      <c r="S48" s="4" t="s">
        <v>3</v>
      </c>
      <c r="T48" s="3">
        <v>102</v>
      </c>
      <c r="U48" s="4" t="s">
        <v>3</v>
      </c>
      <c r="V48" s="3">
        <v>124</v>
      </c>
      <c r="W48" s="4" t="s">
        <v>3</v>
      </c>
      <c r="X48" s="3">
        <v>147</v>
      </c>
      <c r="Y48" s="3">
        <v>160</v>
      </c>
      <c r="Z48" s="3">
        <v>173</v>
      </c>
      <c r="AA48" s="4" t="s">
        <v>3</v>
      </c>
      <c r="AB48" s="3">
        <v>200</v>
      </c>
      <c r="AC48" s="4" t="s">
        <v>3</v>
      </c>
      <c r="AD48" s="3">
        <v>230</v>
      </c>
      <c r="AE48" s="4" t="s">
        <v>3</v>
      </c>
      <c r="AF48" s="34"/>
      <c r="AG48" s="3"/>
    </row>
    <row r="49" spans="1:33" x14ac:dyDescent="0.2">
      <c r="A49" s="34"/>
      <c r="B49" s="34"/>
      <c r="C49" s="3"/>
      <c r="D49" s="34"/>
      <c r="E49" s="34"/>
      <c r="F49" s="34"/>
      <c r="G49" s="34"/>
      <c r="H49" s="34"/>
      <c r="I49" s="3"/>
      <c r="J49" s="3">
        <f>(J48+J50)/2</f>
        <v>45</v>
      </c>
      <c r="K49" s="4" t="s">
        <v>3</v>
      </c>
      <c r="L49" s="3">
        <f>(L48+L50)/2</f>
        <v>38</v>
      </c>
      <c r="M49" s="4" t="s">
        <v>3</v>
      </c>
      <c r="N49" s="3">
        <f>(N48+N50)/2</f>
        <v>51.5</v>
      </c>
      <c r="O49" s="4" t="s">
        <v>3</v>
      </c>
      <c r="P49" s="3">
        <f>(P48+P50)/2</f>
        <v>67.5</v>
      </c>
      <c r="Q49" s="4" t="s">
        <v>3</v>
      </c>
      <c r="R49" s="3">
        <f>(R48+R50)/2</f>
        <v>85.5</v>
      </c>
      <c r="S49" s="4" t="s">
        <v>3</v>
      </c>
      <c r="T49" s="3">
        <f>(T48+T50)/2</f>
        <v>105.5</v>
      </c>
      <c r="U49" s="4" t="s">
        <v>3</v>
      </c>
      <c r="V49" s="3">
        <f>(V48+V50)/2</f>
        <v>128</v>
      </c>
      <c r="W49" s="4" t="s">
        <v>3</v>
      </c>
      <c r="X49" s="3">
        <f>(X48+X50)/2</f>
        <v>152</v>
      </c>
      <c r="Y49" s="3">
        <f>(Y48+Y50)/2</f>
        <v>165</v>
      </c>
      <c r="Z49" s="3">
        <f>(Z48+Z50)/2</f>
        <v>178.5</v>
      </c>
      <c r="AA49" s="4" t="s">
        <v>3</v>
      </c>
      <c r="AB49" s="3">
        <f>(AB48+AB50)/2</f>
        <v>206.5</v>
      </c>
      <c r="AC49" s="4" t="s">
        <v>3</v>
      </c>
      <c r="AD49" s="3">
        <f>(AD48+AD50)/2</f>
        <v>237.5</v>
      </c>
      <c r="AE49" s="4" t="s">
        <v>3</v>
      </c>
      <c r="AF49" s="34"/>
      <c r="AG49" s="3"/>
    </row>
    <row r="50" spans="1:33" x14ac:dyDescent="0.2">
      <c r="A50" s="34"/>
      <c r="B50" s="34"/>
      <c r="C50" s="3">
        <f>VLOOKUP(C$10,$J$4:$AD$104,C$4-10+1)-C$9</f>
        <v>-24</v>
      </c>
      <c r="D50" s="34"/>
      <c r="E50" s="34"/>
      <c r="F50" s="34"/>
      <c r="G50" s="34"/>
      <c r="H50" s="34"/>
      <c r="I50" s="3"/>
      <c r="J50" s="3">
        <f>J48+2</f>
        <v>46</v>
      </c>
      <c r="K50" s="4" t="s">
        <v>3</v>
      </c>
      <c r="L50" s="3">
        <v>39</v>
      </c>
      <c r="M50" s="4" t="s">
        <v>3</v>
      </c>
      <c r="N50" s="3">
        <v>53</v>
      </c>
      <c r="O50" s="4" t="s">
        <v>3</v>
      </c>
      <c r="P50" s="3">
        <v>70</v>
      </c>
      <c r="Q50" s="4" t="s">
        <v>3</v>
      </c>
      <c r="R50" s="3">
        <v>88</v>
      </c>
      <c r="S50" s="4" t="s">
        <v>3</v>
      </c>
      <c r="T50" s="3">
        <v>109</v>
      </c>
      <c r="U50" s="4" t="s">
        <v>3</v>
      </c>
      <c r="V50" s="3">
        <v>132</v>
      </c>
      <c r="W50" s="4" t="s">
        <v>3</v>
      </c>
      <c r="X50" s="3">
        <v>157</v>
      </c>
      <c r="Y50" s="3">
        <v>170</v>
      </c>
      <c r="Z50" s="3">
        <v>184</v>
      </c>
      <c r="AA50" s="4" t="s">
        <v>3</v>
      </c>
      <c r="AB50" s="3">
        <v>213</v>
      </c>
      <c r="AC50" s="4" t="s">
        <v>3</v>
      </c>
      <c r="AD50" s="3">
        <v>245</v>
      </c>
      <c r="AE50" s="4" t="s">
        <v>3</v>
      </c>
      <c r="AF50" s="3"/>
      <c r="AG50" s="3"/>
    </row>
    <row r="51" spans="1:33" x14ac:dyDescent="0.2">
      <c r="A51" s="34"/>
      <c r="B51" s="34"/>
      <c r="C51" s="3">
        <f>VLOOKUP(C$10-C$8,$J$4:$AD$104,C$4-10+1)</f>
        <v>0</v>
      </c>
      <c r="D51" s="34"/>
      <c r="E51" s="34"/>
      <c r="F51" s="34"/>
      <c r="G51" s="34"/>
      <c r="H51" s="34"/>
      <c r="I51" s="3"/>
      <c r="J51" s="3">
        <f>(J50+J52)/2</f>
        <v>47</v>
      </c>
      <c r="K51" s="4" t="s">
        <v>3</v>
      </c>
      <c r="L51" s="3">
        <f>(L50+L52)/2</f>
        <v>40.5</v>
      </c>
      <c r="M51" s="4" t="s">
        <v>3</v>
      </c>
      <c r="N51" s="3">
        <f>(N50+N52)/2</f>
        <v>55</v>
      </c>
      <c r="O51" s="4" t="s">
        <v>3</v>
      </c>
      <c r="P51" s="3">
        <f>(P50+P52)/2</f>
        <v>70</v>
      </c>
      <c r="Q51" s="4" t="s">
        <v>3</v>
      </c>
      <c r="R51" s="3">
        <f>(R50+R52)/2</f>
        <v>91</v>
      </c>
      <c r="S51" s="4" t="s">
        <v>3</v>
      </c>
      <c r="T51" s="3">
        <f>(T50+T52)/2</f>
        <v>112.5</v>
      </c>
      <c r="U51" s="4" t="s">
        <v>3</v>
      </c>
      <c r="V51" s="3">
        <f>(V50+V52)/2</f>
        <v>136</v>
      </c>
      <c r="W51" s="4" t="s">
        <v>3</v>
      </c>
      <c r="X51" s="3">
        <f>(X50+X52)/2</f>
        <v>162</v>
      </c>
      <c r="Y51" s="3">
        <f>(Y50+Y52)/2</f>
        <v>175.5</v>
      </c>
      <c r="Z51" s="3">
        <f>(Z50+Z52)/2</f>
        <v>189.5</v>
      </c>
      <c r="AA51" s="4" t="s">
        <v>3</v>
      </c>
      <c r="AB51" s="3">
        <f>(AB50+AB52)/2</f>
        <v>220</v>
      </c>
      <c r="AC51" s="4" t="s">
        <v>3</v>
      </c>
      <c r="AD51" s="3">
        <f>(AD50+AD52)/2</f>
        <v>252.5</v>
      </c>
      <c r="AE51" s="4" t="s">
        <v>3</v>
      </c>
      <c r="AF51" s="34"/>
      <c r="AG51" s="3"/>
    </row>
    <row r="52" spans="1:33" x14ac:dyDescent="0.2">
      <c r="A52" s="34"/>
      <c r="B52" s="34"/>
      <c r="C52" s="3"/>
      <c r="D52" s="34"/>
      <c r="E52" s="34"/>
      <c r="F52" s="34"/>
      <c r="G52" s="34"/>
      <c r="H52" s="34"/>
      <c r="I52" s="3"/>
      <c r="J52" s="3">
        <f>J50+2</f>
        <v>48</v>
      </c>
      <c r="K52" s="4" t="s">
        <v>3</v>
      </c>
      <c r="L52" s="3">
        <v>42</v>
      </c>
      <c r="M52" s="4" t="s">
        <v>3</v>
      </c>
      <c r="N52" s="3">
        <v>57</v>
      </c>
      <c r="O52" s="4" t="s">
        <v>3</v>
      </c>
      <c r="P52" s="3">
        <v>70</v>
      </c>
      <c r="Q52" s="4" t="s">
        <v>3</v>
      </c>
      <c r="R52" s="3">
        <v>94</v>
      </c>
      <c r="S52" s="4" t="s">
        <v>3</v>
      </c>
      <c r="T52" s="3">
        <v>116</v>
      </c>
      <c r="U52" s="4" t="s">
        <v>3</v>
      </c>
      <c r="V52" s="3">
        <v>140</v>
      </c>
      <c r="W52" s="4" t="s">
        <v>3</v>
      </c>
      <c r="X52" s="3">
        <v>167</v>
      </c>
      <c r="Y52" s="3">
        <v>181</v>
      </c>
      <c r="Z52" s="3">
        <v>195</v>
      </c>
      <c r="AA52" s="4" t="s">
        <v>3</v>
      </c>
      <c r="AB52" s="3">
        <v>227</v>
      </c>
      <c r="AC52" s="4" t="s">
        <v>3</v>
      </c>
      <c r="AD52" s="3">
        <v>260</v>
      </c>
      <c r="AE52" s="4" t="s">
        <v>3</v>
      </c>
      <c r="AF52" s="3"/>
      <c r="AG52" s="3"/>
    </row>
    <row r="53" spans="1:33" x14ac:dyDescent="0.2">
      <c r="A53" s="34"/>
      <c r="B53" s="34"/>
      <c r="C53" s="3">
        <f>IF(C10&lt;C6,D53,D54)</f>
        <v>44</v>
      </c>
      <c r="D53" s="3">
        <f>IF(C13&gt;C8,E53,F53)</f>
        <v>44</v>
      </c>
      <c r="E53" s="3">
        <f>G11-(VLOOKUP(C10-C8,$J$4:$AD$104,$C$4-10+1)-VLOOKUP((C10-C8)-(C13-C8),$J$4:$AD$104,$C$4-10+1))</f>
        <v>20</v>
      </c>
      <c r="F53" s="3">
        <f>G11+(C9-($C$46-VLOOKUP(C6-C13,$J$4:$AD$104,$C$4-10+1)))</f>
        <v>44</v>
      </c>
      <c r="G53" s="34"/>
      <c r="H53" s="34"/>
      <c r="I53" s="10"/>
      <c r="J53" s="3">
        <f>(J52+J54)/2</f>
        <v>49</v>
      </c>
      <c r="K53" s="4" t="s">
        <v>3</v>
      </c>
      <c r="L53" s="3">
        <f>(L52+L54)/2</f>
        <v>43</v>
      </c>
      <c r="M53" s="4" t="s">
        <v>3</v>
      </c>
      <c r="N53" s="3">
        <f>(N52+N54)/2</f>
        <v>58.5</v>
      </c>
      <c r="O53" s="4" t="s">
        <v>3</v>
      </c>
      <c r="P53" s="3">
        <f>(P52+P54)/2</f>
        <v>74</v>
      </c>
      <c r="Q53" s="4" t="s">
        <v>3</v>
      </c>
      <c r="R53" s="3">
        <f>(R52+R54)/2</f>
        <v>96.5</v>
      </c>
      <c r="S53" s="4" t="s">
        <v>3</v>
      </c>
      <c r="T53" s="3">
        <f>(T52+T54)/2</f>
        <v>119.5</v>
      </c>
      <c r="U53" s="4" t="s">
        <v>3</v>
      </c>
      <c r="V53" s="3">
        <f>(V52+V54)/2</f>
        <v>144</v>
      </c>
      <c r="W53" s="4" t="s">
        <v>3</v>
      </c>
      <c r="X53" s="3">
        <f>(X52+X54)/2</f>
        <v>172</v>
      </c>
      <c r="Y53" s="3">
        <f>(Y52+Y54)/2</f>
        <v>186.5</v>
      </c>
      <c r="Z53" s="3">
        <f>(Z52+Z54)/2</f>
        <v>201</v>
      </c>
      <c r="AA53" s="4" t="s">
        <v>3</v>
      </c>
      <c r="AB53" s="3">
        <f>(AB52+AB54)/2</f>
        <v>233.5</v>
      </c>
      <c r="AC53" s="4" t="s">
        <v>3</v>
      </c>
      <c r="AD53" s="3">
        <f>(AD52+AD54)/2</f>
        <v>268</v>
      </c>
      <c r="AE53" s="4" t="s">
        <v>3</v>
      </c>
      <c r="AF53" s="34"/>
      <c r="AG53" s="3"/>
    </row>
    <row r="54" spans="1:33" x14ac:dyDescent="0.2">
      <c r="A54" s="34"/>
      <c r="B54" s="34"/>
      <c r="C54" s="3"/>
      <c r="D54" s="3">
        <f>VLOOKUP(C10-C13,$J$4:$AD$104,$C$4-10+1)</f>
        <v>20</v>
      </c>
      <c r="E54" s="3"/>
      <c r="F54" s="3"/>
      <c r="G54" s="34"/>
      <c r="H54" s="34"/>
      <c r="I54" s="3"/>
      <c r="J54" s="3">
        <f>J52+2</f>
        <v>50</v>
      </c>
      <c r="K54" s="4" t="s">
        <v>3</v>
      </c>
      <c r="L54" s="3">
        <v>44</v>
      </c>
      <c r="M54" s="4" t="s">
        <v>3</v>
      </c>
      <c r="N54" s="3">
        <v>60</v>
      </c>
      <c r="O54" s="4" t="s">
        <v>3</v>
      </c>
      <c r="P54" s="3">
        <v>78</v>
      </c>
      <c r="Q54" s="4" t="s">
        <v>3</v>
      </c>
      <c r="R54" s="3">
        <v>99</v>
      </c>
      <c r="S54" s="4" t="s">
        <v>3</v>
      </c>
      <c r="T54" s="3">
        <v>123</v>
      </c>
      <c r="U54" s="4" t="s">
        <v>3</v>
      </c>
      <c r="V54" s="3">
        <v>148</v>
      </c>
      <c r="W54" s="4" t="s">
        <v>3</v>
      </c>
      <c r="X54" s="3">
        <v>177</v>
      </c>
      <c r="Y54" s="3">
        <v>192</v>
      </c>
      <c r="Z54" s="3">
        <v>207</v>
      </c>
      <c r="AA54" s="4" t="s">
        <v>3</v>
      </c>
      <c r="AB54" s="3">
        <v>240</v>
      </c>
      <c r="AC54" s="4" t="s">
        <v>3</v>
      </c>
      <c r="AD54" s="3">
        <v>276</v>
      </c>
      <c r="AE54" s="4" t="s">
        <v>3</v>
      </c>
      <c r="AF54" s="34"/>
      <c r="AG54" s="3"/>
    </row>
    <row r="55" spans="1:33" x14ac:dyDescent="0.2">
      <c r="A55" s="34"/>
      <c r="B55" s="34"/>
      <c r="C55" s="3">
        <f>VLOOKUP(C15,$J$4:$AD$104,C$4-10+1)-C14</f>
        <v>0</v>
      </c>
      <c r="D55" s="3"/>
      <c r="E55" s="3"/>
      <c r="F55" s="3"/>
      <c r="G55" s="34"/>
      <c r="H55" s="34"/>
      <c r="I55" s="3"/>
      <c r="J55" s="3">
        <f>(J54+J56)/2</f>
        <v>51</v>
      </c>
      <c r="K55" s="4" t="s">
        <v>3</v>
      </c>
      <c r="L55" s="3">
        <f>(L54+L56)/2</f>
        <v>45</v>
      </c>
      <c r="M55" s="4" t="s">
        <v>3</v>
      </c>
      <c r="N55" s="3">
        <f>(N54+N56)/2</f>
        <v>61.5</v>
      </c>
      <c r="O55" s="4" t="s">
        <v>3</v>
      </c>
      <c r="P55" s="3">
        <f>(P54+P56)/2</f>
        <v>80</v>
      </c>
      <c r="Q55" s="4" t="s">
        <v>3</v>
      </c>
      <c r="R55" s="3">
        <f>(R54+R56)/2</f>
        <v>101.5</v>
      </c>
      <c r="S55" s="4" t="s">
        <v>3</v>
      </c>
      <c r="T55" s="3">
        <f>(T54+T56)/2</f>
        <v>125.5</v>
      </c>
      <c r="U55" s="4" t="s">
        <v>3</v>
      </c>
      <c r="V55" s="3">
        <f>(V54+V56)/2</f>
        <v>151.5</v>
      </c>
      <c r="W55" s="4" t="s">
        <v>3</v>
      </c>
      <c r="X55" s="3">
        <f>(X54+X56)/2</f>
        <v>181</v>
      </c>
      <c r="Y55" s="3">
        <f>(Y54+Y56)/2</f>
        <v>196.5</v>
      </c>
      <c r="Z55" s="3">
        <f>(Z54+Z56)/2</f>
        <v>212</v>
      </c>
      <c r="AA55" s="4" t="s">
        <v>3</v>
      </c>
      <c r="AB55" s="3">
        <f>(AB54+AB56)/2</f>
        <v>246</v>
      </c>
      <c r="AC55" s="4" t="s">
        <v>3</v>
      </c>
      <c r="AD55" s="3">
        <f>(AD54+AD56)/2</f>
        <v>282.5</v>
      </c>
      <c r="AE55" s="4" t="s">
        <v>3</v>
      </c>
      <c r="AF55" s="34"/>
      <c r="AG55" s="3"/>
    </row>
    <row r="56" spans="1:33" x14ac:dyDescent="0.2">
      <c r="A56" s="34"/>
      <c r="B56" s="34"/>
      <c r="C56" s="3">
        <f>VLOOKUP(C15-C13,$J$4:$AD$104,C$4-10+1)</f>
        <v>0</v>
      </c>
      <c r="D56" s="3"/>
      <c r="E56" s="3"/>
      <c r="F56" s="3"/>
      <c r="G56" s="34"/>
      <c r="H56" s="34"/>
      <c r="I56" s="3"/>
      <c r="J56" s="3">
        <f>J54+2</f>
        <v>52</v>
      </c>
      <c r="K56" s="4" t="s">
        <v>3</v>
      </c>
      <c r="L56" s="3">
        <v>46</v>
      </c>
      <c r="M56" s="4" t="s">
        <v>3</v>
      </c>
      <c r="N56" s="3">
        <v>63</v>
      </c>
      <c r="O56" s="4" t="s">
        <v>3</v>
      </c>
      <c r="P56" s="3">
        <v>82</v>
      </c>
      <c r="Q56" s="4" t="s">
        <v>3</v>
      </c>
      <c r="R56" s="3">
        <v>104</v>
      </c>
      <c r="S56" s="4" t="s">
        <v>3</v>
      </c>
      <c r="T56" s="3">
        <v>128</v>
      </c>
      <c r="U56" s="4" t="s">
        <v>3</v>
      </c>
      <c r="V56" s="3">
        <v>155</v>
      </c>
      <c r="W56" s="4" t="s">
        <v>3</v>
      </c>
      <c r="X56" s="3">
        <v>185</v>
      </c>
      <c r="Y56" s="3">
        <v>201</v>
      </c>
      <c r="Z56" s="3">
        <v>217</v>
      </c>
      <c r="AA56" s="4" t="s">
        <v>3</v>
      </c>
      <c r="AB56" s="3">
        <v>252</v>
      </c>
      <c r="AC56" s="4" t="s">
        <v>3</v>
      </c>
      <c r="AD56" s="3">
        <v>289</v>
      </c>
      <c r="AE56" s="4" t="s">
        <v>3</v>
      </c>
      <c r="AF56" s="34"/>
      <c r="AG56" s="3"/>
    </row>
    <row r="57" spans="1:33" x14ac:dyDescent="0.2">
      <c r="A57" s="34"/>
      <c r="B57" s="34"/>
      <c r="C57" s="3"/>
      <c r="D57" s="3"/>
      <c r="E57" s="3"/>
      <c r="F57" s="3"/>
      <c r="G57" s="34"/>
      <c r="H57" s="34"/>
      <c r="I57" s="3"/>
      <c r="J57" s="3">
        <f>(J56+J58)/2</f>
        <v>53</v>
      </c>
      <c r="K57" s="4" t="s">
        <v>3</v>
      </c>
      <c r="L57" s="3">
        <f>(L56+L58)/2</f>
        <v>47</v>
      </c>
      <c r="M57" s="4" t="s">
        <v>3</v>
      </c>
      <c r="N57" s="3">
        <f>(N56+N58)/2</f>
        <v>64.5</v>
      </c>
      <c r="O57" s="4" t="s">
        <v>3</v>
      </c>
      <c r="P57" s="3">
        <f>(P56+P58)/2</f>
        <v>84</v>
      </c>
      <c r="Q57" s="4" t="s">
        <v>3</v>
      </c>
      <c r="R57" s="3">
        <f>(R56+R58)/2</f>
        <v>106.5</v>
      </c>
      <c r="S57" s="4" t="s">
        <v>3</v>
      </c>
      <c r="T57" s="3">
        <f>(T56+T58)/2</f>
        <v>131</v>
      </c>
      <c r="U57" s="4" t="s">
        <v>3</v>
      </c>
      <c r="V57" s="3">
        <f>(V56+V58)/2</f>
        <v>159</v>
      </c>
      <c r="W57" s="4" t="s">
        <v>3</v>
      </c>
      <c r="X57" s="3">
        <f>(X56+X58)/2</f>
        <v>189.5</v>
      </c>
      <c r="Y57" s="3">
        <f>(Y56+Y58)/2</f>
        <v>205.5</v>
      </c>
      <c r="Z57" s="3">
        <f>(Z56+Z58)/2</f>
        <v>222</v>
      </c>
      <c r="AA57" s="4" t="s">
        <v>3</v>
      </c>
      <c r="AB57" s="3">
        <f>(AB56+AB58)/2</f>
        <v>257.5</v>
      </c>
      <c r="AC57" s="4" t="s">
        <v>3</v>
      </c>
      <c r="AD57" s="3">
        <f>(AD56+AD58)/2</f>
        <v>295.5</v>
      </c>
      <c r="AE57" s="4" t="s">
        <v>3</v>
      </c>
      <c r="AF57" s="34"/>
      <c r="AG57" s="3"/>
    </row>
    <row r="58" spans="1:33" x14ac:dyDescent="0.2">
      <c r="A58" s="34"/>
      <c r="B58" s="34"/>
      <c r="C58" s="3">
        <f>IF(C15&lt;C10,D58,D59)</f>
        <v>-24</v>
      </c>
      <c r="D58" s="3">
        <f>IF(C18&gt;C13,E58,F58)</f>
        <v>-24</v>
      </c>
      <c r="E58" s="3">
        <f>G16-(VLOOKUP(C15-C13,$J$4:$AD$104,$C$4-10+1)-VLOOKUP((C15-C13)-(C18-C13),$J$4:$AD$104,$C$4-10+1))</f>
        <v>0</v>
      </c>
      <c r="F58" s="3">
        <f>G16+(C14-(C11-VLOOKUP(C10-C18,$J$4:$AD$104,$C$4-10+1)))</f>
        <v>-24</v>
      </c>
      <c r="G58" s="34"/>
      <c r="H58" s="34"/>
      <c r="I58" s="3"/>
      <c r="J58" s="3">
        <f>J56+2</f>
        <v>54</v>
      </c>
      <c r="K58" s="4" t="s">
        <v>3</v>
      </c>
      <c r="L58" s="3">
        <v>48</v>
      </c>
      <c r="M58" s="4" t="s">
        <v>3</v>
      </c>
      <c r="N58" s="3">
        <v>66</v>
      </c>
      <c r="O58" s="4" t="s">
        <v>3</v>
      </c>
      <c r="P58" s="3">
        <v>86</v>
      </c>
      <c r="Q58" s="4" t="s">
        <v>3</v>
      </c>
      <c r="R58" s="3">
        <v>109</v>
      </c>
      <c r="S58" s="4" t="s">
        <v>3</v>
      </c>
      <c r="T58" s="3">
        <v>134</v>
      </c>
      <c r="U58" s="4" t="s">
        <v>3</v>
      </c>
      <c r="V58" s="3">
        <v>163</v>
      </c>
      <c r="W58" s="4" t="s">
        <v>3</v>
      </c>
      <c r="X58" s="3">
        <v>194</v>
      </c>
      <c r="Y58" s="3">
        <v>210</v>
      </c>
      <c r="Z58" s="3">
        <v>227</v>
      </c>
      <c r="AA58" s="4" t="s">
        <v>3</v>
      </c>
      <c r="AB58" s="3">
        <v>263</v>
      </c>
      <c r="AC58" s="4" t="s">
        <v>3</v>
      </c>
      <c r="AD58" s="3">
        <v>302</v>
      </c>
      <c r="AE58" s="4" t="s">
        <v>3</v>
      </c>
      <c r="AF58" s="34"/>
      <c r="AG58" s="3"/>
    </row>
    <row r="59" spans="1:33" x14ac:dyDescent="0.2">
      <c r="A59" s="34"/>
      <c r="B59" s="34"/>
      <c r="C59" s="3"/>
      <c r="D59" s="3">
        <f>VLOOKUP(C15-C18,$J$4:$AD$104,$C$4-10+1)</f>
        <v>0</v>
      </c>
      <c r="E59" s="3"/>
      <c r="F59" s="3"/>
      <c r="G59" s="34"/>
      <c r="H59" s="34"/>
      <c r="I59" s="3"/>
      <c r="J59" s="3">
        <f>(J58+J60)/2</f>
        <v>55</v>
      </c>
      <c r="K59" s="4" t="s">
        <v>3</v>
      </c>
      <c r="L59" s="3">
        <f>(L58+L60)/2</f>
        <v>49</v>
      </c>
      <c r="M59" s="4" t="s">
        <v>3</v>
      </c>
      <c r="N59" s="3">
        <f>(N58+N60)/2</f>
        <v>67.5</v>
      </c>
      <c r="O59" s="4" t="s">
        <v>3</v>
      </c>
      <c r="P59" s="3">
        <f>(P58+P60)/2</f>
        <v>88</v>
      </c>
      <c r="Q59" s="4" t="s">
        <v>3</v>
      </c>
      <c r="R59" s="3">
        <f>(R58+R60)/2</f>
        <v>111.5</v>
      </c>
      <c r="S59" s="4" t="s">
        <v>3</v>
      </c>
      <c r="T59" s="3">
        <f>(T58+T60)/2</f>
        <v>137</v>
      </c>
      <c r="U59" s="4" t="s">
        <v>3</v>
      </c>
      <c r="V59" s="3">
        <f>(V58+V60)/2</f>
        <v>166.5</v>
      </c>
      <c r="W59" s="4" t="s">
        <v>3</v>
      </c>
      <c r="X59" s="3">
        <f>(X58+X60)/2</f>
        <v>198</v>
      </c>
      <c r="Y59" s="3">
        <f>(Y58+Y60)/2</f>
        <v>214.5</v>
      </c>
      <c r="Z59" s="3">
        <f>(Z58+Z60)/2</f>
        <v>232</v>
      </c>
      <c r="AA59" s="4" t="s">
        <v>3</v>
      </c>
      <c r="AB59" s="3">
        <f>(AB58+AB60)/2</f>
        <v>269</v>
      </c>
      <c r="AC59" s="4" t="s">
        <v>3</v>
      </c>
      <c r="AD59" s="3">
        <f>(AD58+AD60)/2</f>
        <v>309</v>
      </c>
      <c r="AE59" s="4" t="s">
        <v>3</v>
      </c>
      <c r="AF59" s="34"/>
      <c r="AG59" s="3"/>
    </row>
    <row r="60" spans="1:33" x14ac:dyDescent="0.2">
      <c r="A60" s="34"/>
      <c r="B60" s="34"/>
      <c r="C60" s="3">
        <f>VLOOKUP(C20,$J$4:$AD$104,C$4-10+1)-C19</f>
        <v>0</v>
      </c>
      <c r="D60" s="3"/>
      <c r="E60" s="3"/>
      <c r="F60" s="3"/>
      <c r="G60" s="34"/>
      <c r="H60" s="34"/>
      <c r="I60" s="3"/>
      <c r="J60" s="3">
        <v>56</v>
      </c>
      <c r="K60" s="4" t="s">
        <v>3</v>
      </c>
      <c r="L60" s="3">
        <v>50</v>
      </c>
      <c r="M60" s="4" t="s">
        <v>3</v>
      </c>
      <c r="N60" s="3">
        <v>69</v>
      </c>
      <c r="O60" s="4" t="s">
        <v>3</v>
      </c>
      <c r="P60" s="3">
        <v>90</v>
      </c>
      <c r="Q60" s="4" t="s">
        <v>3</v>
      </c>
      <c r="R60" s="3">
        <v>114</v>
      </c>
      <c r="S60" s="4" t="s">
        <v>3</v>
      </c>
      <c r="T60" s="3">
        <v>140</v>
      </c>
      <c r="U60" s="4" t="s">
        <v>3</v>
      </c>
      <c r="V60" s="3">
        <v>170</v>
      </c>
      <c r="W60" s="4" t="s">
        <v>3</v>
      </c>
      <c r="X60" s="3">
        <v>202</v>
      </c>
      <c r="Y60" s="3">
        <v>219</v>
      </c>
      <c r="Z60" s="3">
        <v>237</v>
      </c>
      <c r="AA60" s="4" t="s">
        <v>3</v>
      </c>
      <c r="AB60" s="3">
        <v>275</v>
      </c>
      <c r="AC60" s="4" t="s">
        <v>3</v>
      </c>
      <c r="AD60" s="3">
        <v>316</v>
      </c>
      <c r="AE60" s="4" t="s">
        <v>3</v>
      </c>
      <c r="AF60" s="3"/>
      <c r="AG60" s="3"/>
    </row>
    <row r="61" spans="1:33" x14ac:dyDescent="0.2">
      <c r="A61" s="34"/>
      <c r="B61" s="34"/>
      <c r="C61" s="3">
        <f>VLOOKUP(C20-C18,$J$4:$AD$104,C$4-10+1)</f>
        <v>0</v>
      </c>
      <c r="D61" s="3"/>
      <c r="E61" s="3"/>
      <c r="F61" s="3"/>
      <c r="G61" s="34"/>
      <c r="H61" s="34"/>
      <c r="I61" s="2"/>
      <c r="J61" s="3">
        <f>(J60+J62)/2</f>
        <v>57</v>
      </c>
      <c r="K61" s="4" t="s">
        <v>3</v>
      </c>
      <c r="L61" s="3">
        <f>(L60+L62)/2</f>
        <v>51.5</v>
      </c>
      <c r="M61" s="4" t="s">
        <v>3</v>
      </c>
      <c r="N61" s="3">
        <f>(N60+N62)/2</f>
        <v>70.5</v>
      </c>
      <c r="O61" s="4" t="s">
        <v>3</v>
      </c>
      <c r="P61" s="3">
        <f>(P60+P62)/2</f>
        <v>92</v>
      </c>
      <c r="Q61" s="4" t="s">
        <v>3</v>
      </c>
      <c r="R61" s="3">
        <f>(R60+R62)/2</f>
        <v>116</v>
      </c>
      <c r="S61" s="4" t="s">
        <v>3</v>
      </c>
      <c r="T61" s="3">
        <f>(T60+T62)/2</f>
        <v>143</v>
      </c>
      <c r="U61" s="4" t="s">
        <v>3</v>
      </c>
      <c r="V61" s="3">
        <f>(V60+V62)/2</f>
        <v>173.5</v>
      </c>
      <c r="W61" s="4" t="s">
        <v>3</v>
      </c>
      <c r="X61" s="3">
        <f>(X60+X62)/2</f>
        <v>206</v>
      </c>
      <c r="Y61" s="3">
        <f>(Y60+Y62)/2</f>
        <v>223.5</v>
      </c>
      <c r="Z61" s="3">
        <f>(Z60+Z62)/2</f>
        <v>242</v>
      </c>
      <c r="AA61" s="4" t="s">
        <v>3</v>
      </c>
      <c r="AB61" s="3">
        <f>(AB60+AB62)/2</f>
        <v>280.5</v>
      </c>
      <c r="AC61" s="4" t="s">
        <v>3</v>
      </c>
      <c r="AD61" s="3">
        <f>(AD60+AD62)/2</f>
        <v>322.5</v>
      </c>
      <c r="AE61" s="4" t="s">
        <v>3</v>
      </c>
      <c r="AF61" s="34"/>
      <c r="AG61" s="3"/>
    </row>
    <row r="62" spans="1:33" x14ac:dyDescent="0.2">
      <c r="A62" s="3"/>
      <c r="B62" s="3"/>
      <c r="C62" s="3"/>
      <c r="D62" s="3"/>
      <c r="E62" s="3"/>
      <c r="F62" s="3"/>
      <c r="G62" s="3"/>
      <c r="H62" s="3"/>
      <c r="I62" s="2"/>
      <c r="J62" s="3">
        <f>J60+2</f>
        <v>58</v>
      </c>
      <c r="K62" s="4" t="s">
        <v>3</v>
      </c>
      <c r="L62" s="3">
        <v>53</v>
      </c>
      <c r="M62" s="4" t="s">
        <v>3</v>
      </c>
      <c r="N62" s="3">
        <v>72</v>
      </c>
      <c r="O62" s="4" t="s">
        <v>3</v>
      </c>
      <c r="P62" s="3">
        <v>94</v>
      </c>
      <c r="Q62" s="4" t="s">
        <v>3</v>
      </c>
      <c r="R62" s="3">
        <v>118</v>
      </c>
      <c r="S62" s="4" t="s">
        <v>3</v>
      </c>
      <c r="T62" s="3">
        <v>146</v>
      </c>
      <c r="U62" s="4" t="s">
        <v>3</v>
      </c>
      <c r="V62" s="3">
        <v>177</v>
      </c>
      <c r="W62" s="4" t="s">
        <v>3</v>
      </c>
      <c r="X62" s="3">
        <v>210</v>
      </c>
      <c r="Y62" s="3">
        <v>228</v>
      </c>
      <c r="Z62" s="3">
        <v>247</v>
      </c>
      <c r="AA62" s="4" t="s">
        <v>3</v>
      </c>
      <c r="AB62" s="3">
        <v>286</v>
      </c>
      <c r="AC62" s="4" t="s">
        <v>3</v>
      </c>
      <c r="AD62" s="3">
        <v>329</v>
      </c>
      <c r="AE62" s="4" t="s">
        <v>3</v>
      </c>
      <c r="AF62" s="34"/>
      <c r="AG62" s="3"/>
    </row>
    <row r="63" spans="1:33" x14ac:dyDescent="0.2">
      <c r="A63" s="3"/>
      <c r="B63" s="3"/>
      <c r="C63" s="3">
        <f>IF(C20&lt;C15,D63,D64)</f>
        <v>0</v>
      </c>
      <c r="D63" s="3">
        <f>IF(C23&gt;C18,E63,F63)</f>
        <v>0</v>
      </c>
      <c r="E63" s="3">
        <f>G21-(VLOOKUP(C20-C18,$J$4:$AD$104,$C$4-10+1)-VLOOKUP((C20-C18)-(C23-C18),$J$4:$AD$104,$C$4-10+1))</f>
        <v>0</v>
      </c>
      <c r="F63" s="3">
        <f>G21+(C19-(C16-VLOOKUP(C15-C23,$J$4:$AD$104,$C$4-10+1)))</f>
        <v>0</v>
      </c>
      <c r="G63" s="3"/>
      <c r="H63" s="3"/>
      <c r="I63" s="3"/>
      <c r="J63" s="3">
        <f>(J62+J64)/2</f>
        <v>59</v>
      </c>
      <c r="K63" s="4" t="s">
        <v>3</v>
      </c>
      <c r="L63" s="3">
        <f>(L62+L64)/2</f>
        <v>54</v>
      </c>
      <c r="M63" s="4" t="s">
        <v>3</v>
      </c>
      <c r="N63" s="3">
        <f>(N62+N64)/2</f>
        <v>73.5</v>
      </c>
      <c r="O63" s="4" t="s">
        <v>3</v>
      </c>
      <c r="P63" s="3">
        <f>(P62+P64)/2</f>
        <v>95.5</v>
      </c>
      <c r="Q63" s="4" t="s">
        <v>3</v>
      </c>
      <c r="R63" s="3">
        <f>(R62+R64)/2</f>
        <v>120.5</v>
      </c>
      <c r="S63" s="4" t="s">
        <v>3</v>
      </c>
      <c r="T63" s="3">
        <f>(T62+T64)/2</f>
        <v>149</v>
      </c>
      <c r="U63" s="4" t="s">
        <v>3</v>
      </c>
      <c r="V63" s="3">
        <f>(V62+V64)/2</f>
        <v>180.5</v>
      </c>
      <c r="W63" s="4" t="s">
        <v>3</v>
      </c>
      <c r="X63" s="3">
        <f>(X62+X64)/2</f>
        <v>214.5</v>
      </c>
      <c r="Y63" s="3">
        <f>(Y62+Y64)/2</f>
        <v>233</v>
      </c>
      <c r="Z63" s="3">
        <f>(Z62+Z64)/2</f>
        <v>252</v>
      </c>
      <c r="AA63" s="4" t="s">
        <v>3</v>
      </c>
      <c r="AB63" s="3">
        <f>(AB62+AB64)/2</f>
        <v>292</v>
      </c>
      <c r="AC63" s="4" t="s">
        <v>3</v>
      </c>
      <c r="AD63" s="3">
        <f>(AD62+AD64)/2</f>
        <v>335.5</v>
      </c>
      <c r="AE63" s="4" t="s">
        <v>3</v>
      </c>
      <c r="AF63" s="34"/>
      <c r="AG63" s="3"/>
    </row>
    <row r="64" spans="1:33" x14ac:dyDescent="0.2">
      <c r="A64" s="3"/>
      <c r="B64" s="3"/>
      <c r="C64" s="3"/>
      <c r="D64" s="3">
        <f>VLOOKUP(C20-C23,$J$4:$AD$104,$C$4-10+1)</f>
        <v>0</v>
      </c>
      <c r="E64" s="3"/>
      <c r="F64" s="3"/>
      <c r="G64" s="3"/>
      <c r="H64" s="3"/>
      <c r="I64" s="2"/>
      <c r="J64" s="3">
        <f>J62+2</f>
        <v>60</v>
      </c>
      <c r="K64" s="4" t="s">
        <v>3</v>
      </c>
      <c r="L64" s="3">
        <v>55</v>
      </c>
      <c r="M64" s="4" t="s">
        <v>3</v>
      </c>
      <c r="N64" s="3">
        <v>75</v>
      </c>
      <c r="O64" s="4" t="s">
        <v>3</v>
      </c>
      <c r="P64" s="3">
        <v>97</v>
      </c>
      <c r="Q64" s="4" t="s">
        <v>3</v>
      </c>
      <c r="R64" s="3">
        <v>123</v>
      </c>
      <c r="S64" s="4" t="s">
        <v>3</v>
      </c>
      <c r="T64" s="3">
        <v>152</v>
      </c>
      <c r="U64" s="4" t="s">
        <v>3</v>
      </c>
      <c r="V64" s="3">
        <v>184</v>
      </c>
      <c r="W64" s="4" t="s">
        <v>3</v>
      </c>
      <c r="X64" s="3">
        <v>219</v>
      </c>
      <c r="Y64" s="3">
        <v>238</v>
      </c>
      <c r="Z64" s="3">
        <v>257</v>
      </c>
      <c r="AA64" s="4" t="s">
        <v>3</v>
      </c>
      <c r="AB64" s="3">
        <v>298</v>
      </c>
      <c r="AC64" s="4" t="s">
        <v>3</v>
      </c>
      <c r="AD64" s="3">
        <v>342</v>
      </c>
      <c r="AE64" s="4" t="s">
        <v>3</v>
      </c>
      <c r="AF64" s="3"/>
      <c r="AG64" s="3"/>
    </row>
    <row r="65" spans="1:33" x14ac:dyDescent="0.2">
      <c r="A65" s="3"/>
      <c r="B65" s="3"/>
      <c r="C65" s="3">
        <f>VLOOKUP(C25,$J$4:$AD$104,C$4-10+1)-C24</f>
        <v>0</v>
      </c>
      <c r="D65" s="3"/>
      <c r="E65" s="3"/>
      <c r="F65" s="3"/>
      <c r="G65" s="3"/>
      <c r="H65" s="3"/>
      <c r="I65" s="2"/>
      <c r="J65" s="3">
        <f>(J64+J66)/2</f>
        <v>61</v>
      </c>
      <c r="K65" s="4" t="s">
        <v>3</v>
      </c>
      <c r="L65" s="3">
        <v>0</v>
      </c>
      <c r="M65" s="4" t="s">
        <v>3</v>
      </c>
      <c r="N65" s="3">
        <f>(N64+N66)/2</f>
        <v>76</v>
      </c>
      <c r="O65" s="4" t="s">
        <v>3</v>
      </c>
      <c r="P65" s="3">
        <f>(P64+P66)/2</f>
        <v>99</v>
      </c>
      <c r="Q65" s="4" t="s">
        <v>3</v>
      </c>
      <c r="R65" s="3">
        <f>(R64+R66)/2</f>
        <v>125.5</v>
      </c>
      <c r="S65" s="4" t="s">
        <v>3</v>
      </c>
      <c r="T65" s="3">
        <f>(T64+T66)/2</f>
        <v>155</v>
      </c>
      <c r="U65" s="4" t="s">
        <v>3</v>
      </c>
      <c r="V65" s="3">
        <f>(V64+V66)/2</f>
        <v>187.5</v>
      </c>
      <c r="W65" s="4" t="s">
        <v>3</v>
      </c>
      <c r="X65" s="3">
        <f>(X64+X66)/2</f>
        <v>223</v>
      </c>
      <c r="Y65" s="3">
        <f>(Y64+Y66)/2</f>
        <v>242.5</v>
      </c>
      <c r="Z65" s="3">
        <f>(Z64+Z66)/2</f>
        <v>262</v>
      </c>
      <c r="AA65" s="4" t="s">
        <v>3</v>
      </c>
      <c r="AB65" s="3">
        <f>(AB64+AB66)/2</f>
        <v>304</v>
      </c>
      <c r="AC65" s="4" t="s">
        <v>3</v>
      </c>
      <c r="AD65" s="3">
        <f>(AD64+AD66)/2</f>
        <v>348.5</v>
      </c>
      <c r="AE65" s="4" t="s">
        <v>3</v>
      </c>
      <c r="AF65" s="34"/>
      <c r="AG65" s="3"/>
    </row>
    <row r="66" spans="1:33" x14ac:dyDescent="0.2">
      <c r="A66" s="3"/>
      <c r="B66" s="3"/>
      <c r="C66" s="3">
        <f>VLOOKUP(C25-C23,$J$4:$AD$104,C$4-10+1)</f>
        <v>0</v>
      </c>
      <c r="D66" s="3"/>
      <c r="E66" s="3"/>
      <c r="F66" s="3"/>
      <c r="G66" s="3"/>
      <c r="H66" s="3"/>
      <c r="I66" s="3"/>
      <c r="J66" s="3">
        <f>J64+2</f>
        <v>62</v>
      </c>
      <c r="K66" s="4" t="s">
        <v>3</v>
      </c>
      <c r="L66" s="3"/>
      <c r="M66" s="4" t="s">
        <v>3</v>
      </c>
      <c r="N66" s="3">
        <v>77</v>
      </c>
      <c r="O66" s="4" t="s">
        <v>3</v>
      </c>
      <c r="P66" s="3">
        <v>101</v>
      </c>
      <c r="Q66" s="4" t="s">
        <v>3</v>
      </c>
      <c r="R66" s="3">
        <v>128</v>
      </c>
      <c r="S66" s="4" t="s">
        <v>3</v>
      </c>
      <c r="T66" s="3">
        <v>158</v>
      </c>
      <c r="U66" s="4" t="s">
        <v>3</v>
      </c>
      <c r="V66" s="3">
        <v>191</v>
      </c>
      <c r="W66" s="4" t="s">
        <v>3</v>
      </c>
      <c r="X66" s="3">
        <v>227</v>
      </c>
      <c r="Y66" s="3">
        <v>247</v>
      </c>
      <c r="Z66" s="3">
        <v>267</v>
      </c>
      <c r="AA66" s="4" t="s">
        <v>3</v>
      </c>
      <c r="AB66" s="3">
        <v>310</v>
      </c>
      <c r="AC66" s="4" t="s">
        <v>3</v>
      </c>
      <c r="AD66" s="3">
        <v>355</v>
      </c>
      <c r="AE66" s="4" t="s">
        <v>3</v>
      </c>
      <c r="AF66" s="34"/>
      <c r="AG66" s="3"/>
    </row>
    <row r="67" spans="1:33" x14ac:dyDescent="0.2">
      <c r="A67" s="3"/>
      <c r="B67" s="3"/>
      <c r="C67" s="3"/>
      <c r="D67" s="3"/>
      <c r="E67" s="3"/>
      <c r="F67" s="3"/>
      <c r="G67" s="3"/>
      <c r="H67" s="3"/>
      <c r="I67" s="2"/>
      <c r="J67" s="3">
        <f>(J66+J68)/2</f>
        <v>63</v>
      </c>
      <c r="K67" s="4" t="s">
        <v>3</v>
      </c>
      <c r="L67" s="3">
        <f>(L66+L68)/2</f>
        <v>0</v>
      </c>
      <c r="M67" s="4" t="s">
        <v>3</v>
      </c>
      <c r="N67" s="3">
        <f>(N66+N68)/2</f>
        <v>78.5</v>
      </c>
      <c r="O67" s="4" t="s">
        <v>3</v>
      </c>
      <c r="P67" s="3">
        <f>(P66+P68)/2</f>
        <v>103</v>
      </c>
      <c r="Q67" s="4" t="s">
        <v>3</v>
      </c>
      <c r="R67" s="3">
        <f>(R66+R68)/2</f>
        <v>130.5</v>
      </c>
      <c r="S67" s="4" t="s">
        <v>3</v>
      </c>
      <c r="T67" s="3">
        <f>(T66+T68)/2</f>
        <v>161</v>
      </c>
      <c r="U67" s="4" t="s">
        <v>3</v>
      </c>
      <c r="V67" s="3">
        <f>(V66+V68)/2</f>
        <v>194.5</v>
      </c>
      <c r="W67" s="4" t="s">
        <v>3</v>
      </c>
      <c r="X67" s="3">
        <f>(X66+X68)/2</f>
        <v>231.5</v>
      </c>
      <c r="Y67" s="3">
        <f>(Y66+Y68)/2</f>
        <v>251.5</v>
      </c>
      <c r="Z67" s="3">
        <f>(Z66+Z68)/2</f>
        <v>272</v>
      </c>
      <c r="AA67" s="4" t="s">
        <v>3</v>
      </c>
      <c r="AB67" s="3">
        <f>(AB66+AB68)/2</f>
        <v>315.5</v>
      </c>
      <c r="AC67" s="4" t="s">
        <v>3</v>
      </c>
      <c r="AD67" s="3">
        <f>(AD66+AD68)/2</f>
        <v>362</v>
      </c>
      <c r="AE67" s="4" t="s">
        <v>3</v>
      </c>
      <c r="AF67" s="3"/>
      <c r="AG67" s="3"/>
    </row>
    <row r="68" spans="1:33" x14ac:dyDescent="0.2">
      <c r="A68" s="3"/>
      <c r="B68" s="3"/>
      <c r="C68" s="3"/>
      <c r="D68" s="3"/>
      <c r="E68" s="3"/>
      <c r="F68" s="3"/>
      <c r="G68" s="3"/>
      <c r="H68" s="3"/>
      <c r="I68" s="2"/>
      <c r="J68" s="3">
        <f>J66+2</f>
        <v>64</v>
      </c>
      <c r="K68" s="4" t="s">
        <v>3</v>
      </c>
      <c r="L68" s="3"/>
      <c r="M68" s="4" t="s">
        <v>3</v>
      </c>
      <c r="N68" s="3">
        <v>80</v>
      </c>
      <c r="O68" s="4" t="s">
        <v>3</v>
      </c>
      <c r="P68" s="3">
        <v>105</v>
      </c>
      <c r="Q68" s="4" t="s">
        <v>3</v>
      </c>
      <c r="R68" s="3">
        <v>133</v>
      </c>
      <c r="S68" s="4" t="s">
        <v>3</v>
      </c>
      <c r="T68" s="3">
        <v>164</v>
      </c>
      <c r="U68" s="4" t="s">
        <v>3</v>
      </c>
      <c r="V68" s="3">
        <v>198</v>
      </c>
      <c r="W68" s="4" t="s">
        <v>3</v>
      </c>
      <c r="X68" s="3">
        <v>236</v>
      </c>
      <c r="Y68" s="3">
        <v>256</v>
      </c>
      <c r="Z68" s="3">
        <v>277</v>
      </c>
      <c r="AA68" s="4" t="s">
        <v>3</v>
      </c>
      <c r="AB68" s="3">
        <v>321</v>
      </c>
      <c r="AC68" s="4" t="s">
        <v>3</v>
      </c>
      <c r="AD68" s="3">
        <v>369</v>
      </c>
      <c r="AE68" s="4" t="s">
        <v>3</v>
      </c>
      <c r="AF68" s="3"/>
      <c r="AG68" s="3"/>
    </row>
    <row r="69" spans="1:33" x14ac:dyDescent="0.2">
      <c r="A69" s="3"/>
      <c r="B69" s="3"/>
      <c r="C69" s="3"/>
      <c r="D69" s="3"/>
      <c r="E69" s="3"/>
      <c r="F69" s="3"/>
      <c r="G69" s="3"/>
      <c r="H69" s="3"/>
      <c r="I69" s="3"/>
      <c r="J69" s="3">
        <f>(J68+J70)/2</f>
        <v>65</v>
      </c>
      <c r="K69" s="4" t="s">
        <v>3</v>
      </c>
      <c r="L69" s="3">
        <f>(L68+L70)/2</f>
        <v>0</v>
      </c>
      <c r="M69" s="4" t="s">
        <v>3</v>
      </c>
      <c r="N69" s="3">
        <f>(N68+N70)/2</f>
        <v>81.5</v>
      </c>
      <c r="O69" s="4" t="s">
        <v>3</v>
      </c>
      <c r="P69" s="3">
        <f>(P68+P70)/2</f>
        <v>107</v>
      </c>
      <c r="Q69" s="4" t="s">
        <v>3</v>
      </c>
      <c r="R69" s="3">
        <f>(R68+R70)/2</f>
        <v>135</v>
      </c>
      <c r="S69" s="4" t="s">
        <v>3</v>
      </c>
      <c r="T69" s="3">
        <f>(T68+T70)/2</f>
        <v>167</v>
      </c>
      <c r="U69" s="4" t="s">
        <v>3</v>
      </c>
      <c r="V69" s="3">
        <f>(V68+V70)/2</f>
        <v>201.5</v>
      </c>
      <c r="W69" s="4" t="s">
        <v>3</v>
      </c>
      <c r="X69" s="3">
        <f>(X68+X70)/2</f>
        <v>240</v>
      </c>
      <c r="Y69" s="3">
        <f>(Y68+Y70)/2</f>
        <v>260.5</v>
      </c>
      <c r="Z69" s="3">
        <f>(Z68+Z70)/2</f>
        <v>282</v>
      </c>
      <c r="AA69" s="4" t="s">
        <v>3</v>
      </c>
      <c r="AB69" s="3">
        <f>(AB68+AB70)/2</f>
        <v>327</v>
      </c>
      <c r="AC69" s="4" t="s">
        <v>3</v>
      </c>
      <c r="AD69" s="3">
        <f>(AD68+AD70)/2</f>
        <v>375.5</v>
      </c>
      <c r="AE69" s="4" t="s">
        <v>3</v>
      </c>
      <c r="AF69" s="3"/>
      <c r="AG69" s="3"/>
    </row>
    <row r="70" spans="1:33" x14ac:dyDescent="0.2">
      <c r="A70" s="3"/>
      <c r="B70" s="3"/>
      <c r="C70" s="3"/>
      <c r="D70" s="3"/>
      <c r="E70" s="3"/>
      <c r="F70" s="3"/>
      <c r="G70" s="3"/>
      <c r="H70" s="3"/>
      <c r="I70" s="3"/>
      <c r="J70" s="3">
        <f>J68+2</f>
        <v>66</v>
      </c>
      <c r="K70" s="4" t="s">
        <v>3</v>
      </c>
      <c r="L70" s="3"/>
      <c r="M70" s="4" t="s">
        <v>3</v>
      </c>
      <c r="N70" s="3">
        <v>83</v>
      </c>
      <c r="O70" s="4" t="s">
        <v>3</v>
      </c>
      <c r="P70" s="3">
        <v>109</v>
      </c>
      <c r="Q70" s="4" t="s">
        <v>3</v>
      </c>
      <c r="R70" s="3">
        <v>137</v>
      </c>
      <c r="S70" s="4" t="s">
        <v>3</v>
      </c>
      <c r="T70" s="3">
        <v>170</v>
      </c>
      <c r="U70" s="4" t="s">
        <v>3</v>
      </c>
      <c r="V70" s="3">
        <v>205</v>
      </c>
      <c r="W70" s="4" t="s">
        <v>3</v>
      </c>
      <c r="X70" s="3">
        <v>244</v>
      </c>
      <c r="Y70" s="3">
        <v>265</v>
      </c>
      <c r="Z70" s="3">
        <v>287</v>
      </c>
      <c r="AA70" s="4" t="s">
        <v>3</v>
      </c>
      <c r="AB70" s="3">
        <v>333</v>
      </c>
      <c r="AC70" s="4" t="s">
        <v>3</v>
      </c>
      <c r="AD70" s="3">
        <v>382</v>
      </c>
      <c r="AE70" s="4" t="s">
        <v>3</v>
      </c>
      <c r="AF70" s="3"/>
      <c r="AG70" s="3"/>
    </row>
    <row r="71" spans="1:33" x14ac:dyDescent="0.2">
      <c r="A71" s="3"/>
      <c r="B71" s="3"/>
      <c r="C71" s="3"/>
      <c r="D71" s="3"/>
      <c r="E71" s="3"/>
      <c r="F71" s="3"/>
      <c r="G71" s="3"/>
      <c r="H71" s="3"/>
      <c r="I71" s="3"/>
      <c r="J71" s="3">
        <f>(J70+J72)/2</f>
        <v>67</v>
      </c>
      <c r="K71" s="4" t="s">
        <v>3</v>
      </c>
      <c r="L71" s="3">
        <f>(L70+L72)/2</f>
        <v>0</v>
      </c>
      <c r="M71" s="4" t="s">
        <v>3</v>
      </c>
      <c r="N71" s="3">
        <f>(N70+N72)/2</f>
        <v>84.5</v>
      </c>
      <c r="O71" s="4" t="s">
        <v>3</v>
      </c>
      <c r="P71" s="3">
        <f>(P70+P72)/2</f>
        <v>110.5</v>
      </c>
      <c r="Q71" s="4" t="s">
        <v>3</v>
      </c>
      <c r="R71" s="3">
        <f>(R70+R72)/2</f>
        <v>139.5</v>
      </c>
      <c r="S71" s="4" t="s">
        <v>3</v>
      </c>
      <c r="T71" s="3">
        <f>(T70+T72)/2</f>
        <v>173</v>
      </c>
      <c r="U71" s="4" t="s">
        <v>3</v>
      </c>
      <c r="V71" s="3">
        <f>(V70+V72)/2</f>
        <v>208.5</v>
      </c>
      <c r="W71" s="4" t="s">
        <v>3</v>
      </c>
      <c r="X71" s="3">
        <f>(X70+X72)/2</f>
        <v>248.5</v>
      </c>
      <c r="Y71" s="3">
        <f>(Y70+Y72)/2</f>
        <v>269.5</v>
      </c>
      <c r="Z71" s="3">
        <f>(Z70+Z72)/2</f>
        <v>292</v>
      </c>
      <c r="AA71" s="4" t="s">
        <v>3</v>
      </c>
      <c r="AB71" s="3">
        <f>(AB70+AB72)/2</f>
        <v>338.5</v>
      </c>
      <c r="AC71" s="4" t="s">
        <v>3</v>
      </c>
      <c r="AD71" s="3">
        <f>(AD70+AD72)/2</f>
        <v>388.5</v>
      </c>
      <c r="AE71" s="4" t="s">
        <v>3</v>
      </c>
      <c r="AF71" s="3"/>
      <c r="AG71" s="3"/>
    </row>
    <row r="72" spans="1:33" x14ac:dyDescent="0.2">
      <c r="A72" s="3"/>
      <c r="B72" s="3"/>
      <c r="C72" s="3"/>
      <c r="D72" s="3"/>
      <c r="E72" s="3"/>
      <c r="F72" s="3"/>
      <c r="G72" s="3"/>
      <c r="H72" s="3"/>
      <c r="I72" s="3"/>
      <c r="J72" s="3">
        <f>J70+2</f>
        <v>68</v>
      </c>
      <c r="K72" s="4" t="s">
        <v>3</v>
      </c>
      <c r="L72" s="3"/>
      <c r="M72" s="4" t="s">
        <v>3</v>
      </c>
      <c r="N72" s="3">
        <v>86</v>
      </c>
      <c r="O72" s="4" t="s">
        <v>3</v>
      </c>
      <c r="P72" s="3">
        <v>112</v>
      </c>
      <c r="Q72" s="4" t="s">
        <v>3</v>
      </c>
      <c r="R72" s="3">
        <v>142</v>
      </c>
      <c r="S72" s="4" t="s">
        <v>3</v>
      </c>
      <c r="T72" s="3">
        <v>176</v>
      </c>
      <c r="U72" s="4" t="s">
        <v>3</v>
      </c>
      <c r="V72" s="3">
        <v>212</v>
      </c>
      <c r="W72" s="4" t="s">
        <v>3</v>
      </c>
      <c r="X72" s="3">
        <v>253</v>
      </c>
      <c r="Y72" s="3">
        <v>274</v>
      </c>
      <c r="Z72" s="3">
        <v>297</v>
      </c>
      <c r="AA72" s="4" t="s">
        <v>3</v>
      </c>
      <c r="AB72" s="3">
        <v>344</v>
      </c>
      <c r="AC72" s="4" t="s">
        <v>3</v>
      </c>
      <c r="AD72" s="3">
        <v>395</v>
      </c>
      <c r="AE72" s="4" t="s">
        <v>3</v>
      </c>
      <c r="AF72" s="3"/>
      <c r="AG72" s="3"/>
    </row>
    <row r="73" spans="1:33" x14ac:dyDescent="0.2">
      <c r="A73" s="3"/>
      <c r="B73" s="3"/>
      <c r="C73" s="3"/>
      <c r="D73" s="3"/>
      <c r="E73" s="3"/>
      <c r="F73" s="3"/>
      <c r="G73" s="3"/>
      <c r="H73" s="3"/>
      <c r="I73" s="3"/>
      <c r="J73" s="3">
        <f>(J72+J74)/2</f>
        <v>69</v>
      </c>
      <c r="K73" s="4" t="s">
        <v>3</v>
      </c>
      <c r="L73" s="3">
        <f>(L72+L74)/2</f>
        <v>0</v>
      </c>
      <c r="M73" s="4" t="s">
        <v>3</v>
      </c>
      <c r="N73" s="3">
        <f>(N72+N74)/2</f>
        <v>87.5</v>
      </c>
      <c r="O73" s="4" t="s">
        <v>3</v>
      </c>
      <c r="P73" s="3">
        <f>(P72+P74)/2</f>
        <v>114</v>
      </c>
      <c r="Q73" s="4" t="s">
        <v>3</v>
      </c>
      <c r="R73" s="3">
        <f>(R72+R74)/2</f>
        <v>144.5</v>
      </c>
      <c r="S73" s="4" t="s">
        <v>3</v>
      </c>
      <c r="T73" s="3">
        <f>(T72+T74)/2</f>
        <v>179</v>
      </c>
      <c r="U73" s="4" t="s">
        <v>3</v>
      </c>
      <c r="V73" s="3">
        <f>(V72+V74)/2</f>
        <v>216</v>
      </c>
      <c r="W73" s="4" t="s">
        <v>3</v>
      </c>
      <c r="X73" s="3">
        <f>(X72+X74)/2</f>
        <v>257</v>
      </c>
      <c r="Y73" s="3">
        <f>(Y72+Y74)/2</f>
        <v>279</v>
      </c>
      <c r="Z73" s="3">
        <f>(Z72+Z74)/2</f>
        <v>302</v>
      </c>
      <c r="AA73" s="4" t="s">
        <v>3</v>
      </c>
      <c r="AB73" s="3">
        <f>(AB72+AB74)/2</f>
        <v>350</v>
      </c>
      <c r="AC73" s="4" t="s">
        <v>3</v>
      </c>
      <c r="AD73" s="3">
        <f>(AD72+AD74)/2</f>
        <v>401.5</v>
      </c>
      <c r="AE73" s="4" t="s">
        <v>3</v>
      </c>
      <c r="AF73" s="3"/>
      <c r="AG73" s="3"/>
    </row>
    <row r="74" spans="1:33" x14ac:dyDescent="0.2">
      <c r="A74" s="3"/>
      <c r="B74" s="3"/>
      <c r="C74" s="3"/>
      <c r="D74" s="3"/>
      <c r="E74" s="3"/>
      <c r="F74" s="3"/>
      <c r="G74" s="3"/>
      <c r="H74" s="3"/>
      <c r="I74" s="3"/>
      <c r="J74" s="3">
        <f>J72+2</f>
        <v>70</v>
      </c>
      <c r="K74" s="4" t="s">
        <v>3</v>
      </c>
      <c r="L74" s="3"/>
      <c r="M74" s="4" t="s">
        <v>3</v>
      </c>
      <c r="N74" s="3">
        <v>89</v>
      </c>
      <c r="O74" s="4" t="s">
        <v>3</v>
      </c>
      <c r="P74" s="3">
        <v>116</v>
      </c>
      <c r="Q74" s="4" t="s">
        <v>3</v>
      </c>
      <c r="R74" s="3">
        <v>147</v>
      </c>
      <c r="S74" s="4" t="s">
        <v>3</v>
      </c>
      <c r="T74" s="3">
        <v>182</v>
      </c>
      <c r="U74" s="4" t="s">
        <v>3</v>
      </c>
      <c r="V74" s="3">
        <v>220</v>
      </c>
      <c r="W74" s="4" t="s">
        <v>3</v>
      </c>
      <c r="X74" s="3">
        <v>261</v>
      </c>
      <c r="Y74" s="3">
        <v>284</v>
      </c>
      <c r="Z74" s="3">
        <v>307</v>
      </c>
      <c r="AA74" s="4" t="s">
        <v>3</v>
      </c>
      <c r="AB74" s="3">
        <v>356</v>
      </c>
      <c r="AC74" s="4" t="s">
        <v>3</v>
      </c>
      <c r="AD74" s="3">
        <v>408</v>
      </c>
      <c r="AE74" s="4" t="s">
        <v>3</v>
      </c>
      <c r="AF74" s="3"/>
      <c r="AG74" s="3"/>
    </row>
    <row r="75" spans="1:33" x14ac:dyDescent="0.2">
      <c r="A75" s="3"/>
      <c r="B75" s="3"/>
      <c r="C75" s="3"/>
      <c r="D75" s="3"/>
      <c r="E75" s="3"/>
      <c r="F75" s="3"/>
      <c r="G75" s="3"/>
      <c r="H75" s="3"/>
      <c r="I75" s="3"/>
      <c r="J75" s="3">
        <f>(J74+J76)/2</f>
        <v>71</v>
      </c>
      <c r="K75" s="4" t="s">
        <v>3</v>
      </c>
      <c r="L75" s="3">
        <f>(L74+L76)/2</f>
        <v>0</v>
      </c>
      <c r="M75" s="4" t="s">
        <v>3</v>
      </c>
      <c r="N75" s="3">
        <v>0</v>
      </c>
      <c r="O75" s="4" t="s">
        <v>3</v>
      </c>
      <c r="P75" s="3">
        <v>0</v>
      </c>
      <c r="Q75" s="4" t="s">
        <v>3</v>
      </c>
      <c r="R75" s="3">
        <f>(R74+R76)/2</f>
        <v>149.5</v>
      </c>
      <c r="S75" s="4" t="s">
        <v>3</v>
      </c>
      <c r="T75" s="3">
        <f>(T74+T76)/2</f>
        <v>184.5</v>
      </c>
      <c r="U75" s="4" t="s">
        <v>3</v>
      </c>
      <c r="V75" s="3">
        <f>(V74+V76)/2</f>
        <v>223.5</v>
      </c>
      <c r="W75" s="4" t="s">
        <v>3</v>
      </c>
      <c r="X75" s="3">
        <f>(X74+X76)/2</f>
        <v>265.5</v>
      </c>
      <c r="Y75" s="3">
        <f>(Y74+Y76)/2</f>
        <v>288.5</v>
      </c>
      <c r="Z75" s="3">
        <f>(Z74+Z76)/2</f>
        <v>312</v>
      </c>
      <c r="AA75" s="4" t="s">
        <v>3</v>
      </c>
      <c r="AB75" s="3">
        <f>(AB74+AB76)/2</f>
        <v>361.5</v>
      </c>
      <c r="AC75" s="4" t="s">
        <v>3</v>
      </c>
      <c r="AD75" s="3">
        <f>(AD74+AD76)/2</f>
        <v>415</v>
      </c>
      <c r="AE75" s="4" t="s">
        <v>3</v>
      </c>
      <c r="AF75" s="3"/>
      <c r="AG75" s="3"/>
    </row>
    <row r="76" spans="1:33" x14ac:dyDescent="0.2">
      <c r="A76" s="3"/>
      <c r="B76" s="3"/>
      <c r="C76" s="3"/>
      <c r="D76" s="3"/>
      <c r="E76" s="3"/>
      <c r="F76" s="3"/>
      <c r="G76" s="3"/>
      <c r="H76" s="3"/>
      <c r="I76" s="3"/>
      <c r="J76" s="3">
        <f>J74+2</f>
        <v>72</v>
      </c>
      <c r="K76" s="4" t="s">
        <v>3</v>
      </c>
      <c r="L76" s="3"/>
      <c r="M76" s="4" t="s">
        <v>3</v>
      </c>
      <c r="N76" s="3"/>
      <c r="O76" s="4" t="s">
        <v>3</v>
      </c>
      <c r="P76" s="3"/>
      <c r="Q76" s="4" t="s">
        <v>3</v>
      </c>
      <c r="R76" s="3">
        <v>152</v>
      </c>
      <c r="S76" s="4" t="s">
        <v>3</v>
      </c>
      <c r="T76" s="3">
        <v>187</v>
      </c>
      <c r="U76" s="4" t="s">
        <v>3</v>
      </c>
      <c r="V76" s="3">
        <v>227</v>
      </c>
      <c r="W76" s="4" t="s">
        <v>3</v>
      </c>
      <c r="X76" s="3">
        <v>270</v>
      </c>
      <c r="Y76" s="3">
        <v>293</v>
      </c>
      <c r="Z76" s="3">
        <v>317</v>
      </c>
      <c r="AA76" s="4" t="s">
        <v>3</v>
      </c>
      <c r="AB76" s="3">
        <v>367</v>
      </c>
      <c r="AC76" s="4" t="s">
        <v>3</v>
      </c>
      <c r="AD76" s="3">
        <v>422</v>
      </c>
      <c r="AE76" s="4" t="s">
        <v>3</v>
      </c>
      <c r="AF76" s="3"/>
      <c r="AG76" s="3"/>
    </row>
    <row r="77" spans="1:33" x14ac:dyDescent="0.2">
      <c r="A77" s="3"/>
      <c r="B77" s="3"/>
      <c r="C77" s="3"/>
      <c r="D77" s="3"/>
      <c r="E77" s="3"/>
      <c r="F77" s="3"/>
      <c r="G77" s="3"/>
      <c r="H77" s="3"/>
      <c r="I77" s="3"/>
      <c r="J77" s="3">
        <f>(J76+J78)/2</f>
        <v>73</v>
      </c>
      <c r="K77" s="4" t="s">
        <v>3</v>
      </c>
      <c r="L77" s="3">
        <f>(L76+L78)/2</f>
        <v>0</v>
      </c>
      <c r="M77" s="4" t="s">
        <v>3</v>
      </c>
      <c r="N77" s="3">
        <f>(N76+N78)/2</f>
        <v>0</v>
      </c>
      <c r="O77" s="4" t="s">
        <v>3</v>
      </c>
      <c r="P77" s="3">
        <f>(P76+P78)/2</f>
        <v>0</v>
      </c>
      <c r="Q77" s="4" t="s">
        <v>3</v>
      </c>
      <c r="R77" s="3">
        <f>(R76+R78)/2</f>
        <v>154.5</v>
      </c>
      <c r="S77" s="4" t="s">
        <v>3</v>
      </c>
      <c r="T77" s="3">
        <f>(T76+T78)/2</f>
        <v>190</v>
      </c>
      <c r="U77" s="4" t="s">
        <v>3</v>
      </c>
      <c r="V77" s="3">
        <f>(V76+V78)/2</f>
        <v>230.5</v>
      </c>
      <c r="W77" s="4" t="s">
        <v>3</v>
      </c>
      <c r="X77" s="3">
        <f>(X76+X78)/2</f>
        <v>274</v>
      </c>
      <c r="Y77" s="3">
        <f>(Y76+Y78)/2</f>
        <v>297.5</v>
      </c>
      <c r="Z77" s="3">
        <f>(Z76+Z78)/2</f>
        <v>322</v>
      </c>
      <c r="AA77" s="4" t="s">
        <v>3</v>
      </c>
      <c r="AB77" s="3">
        <f>(AB76+AB78)/2</f>
        <v>373</v>
      </c>
      <c r="AC77" s="4" t="s">
        <v>3</v>
      </c>
      <c r="AD77" s="3">
        <f>(AD76+AD78)/2</f>
        <v>428.5</v>
      </c>
      <c r="AE77" s="4" t="s">
        <v>3</v>
      </c>
      <c r="AF77" s="3"/>
      <c r="AG77" s="3"/>
    </row>
    <row r="78" spans="1:33" x14ac:dyDescent="0.2">
      <c r="A78" s="3"/>
      <c r="B78" s="3"/>
      <c r="C78" s="3"/>
      <c r="D78" s="3"/>
      <c r="E78" s="3"/>
      <c r="F78" s="3"/>
      <c r="G78" s="3"/>
      <c r="H78" s="3"/>
      <c r="I78" s="3"/>
      <c r="J78" s="3">
        <f>J76+2</f>
        <v>74</v>
      </c>
      <c r="K78" s="4" t="s">
        <v>3</v>
      </c>
      <c r="L78" s="3"/>
      <c r="M78" s="4" t="s">
        <v>3</v>
      </c>
      <c r="N78" s="3"/>
      <c r="O78" s="4" t="s">
        <v>3</v>
      </c>
      <c r="P78" s="3"/>
      <c r="Q78" s="4" t="s">
        <v>3</v>
      </c>
      <c r="R78" s="3">
        <v>157</v>
      </c>
      <c r="S78" s="4" t="s">
        <v>3</v>
      </c>
      <c r="T78" s="3">
        <v>193</v>
      </c>
      <c r="U78" s="4" t="s">
        <v>3</v>
      </c>
      <c r="V78" s="3">
        <v>234</v>
      </c>
      <c r="W78" s="4" t="s">
        <v>3</v>
      </c>
      <c r="X78" s="3">
        <v>278</v>
      </c>
      <c r="Y78" s="3">
        <v>302</v>
      </c>
      <c r="Z78" s="3">
        <v>327</v>
      </c>
      <c r="AA78" s="4" t="s">
        <v>3</v>
      </c>
      <c r="AB78" s="3">
        <v>379</v>
      </c>
      <c r="AC78" s="4" t="s">
        <v>3</v>
      </c>
      <c r="AD78" s="3">
        <v>435</v>
      </c>
      <c r="AE78" s="4" t="s">
        <v>3</v>
      </c>
      <c r="AF78" s="3"/>
      <c r="AG78" s="3"/>
    </row>
    <row r="79" spans="1:33" x14ac:dyDescent="0.2">
      <c r="A79" s="3"/>
      <c r="B79" s="3"/>
      <c r="C79" s="3"/>
      <c r="D79" s="3"/>
      <c r="E79" s="3"/>
      <c r="F79" s="3"/>
      <c r="G79" s="3"/>
      <c r="H79" s="3"/>
      <c r="I79" s="3"/>
      <c r="J79" s="3">
        <f>(J78+J80)/2</f>
        <v>75</v>
      </c>
      <c r="K79" s="4" t="s">
        <v>3</v>
      </c>
      <c r="L79" s="3">
        <f>(L78+L80)/2</f>
        <v>0</v>
      </c>
      <c r="M79" s="4" t="s">
        <v>3</v>
      </c>
      <c r="N79" s="3">
        <f>(N78+N80)/2</f>
        <v>0</v>
      </c>
      <c r="O79" s="4" t="s">
        <v>3</v>
      </c>
      <c r="P79" s="3">
        <f>(P78+P80)/2</f>
        <v>0</v>
      </c>
      <c r="Q79" s="4" t="s">
        <v>3</v>
      </c>
      <c r="R79" s="3">
        <f>(R78+R80)/2</f>
        <v>159</v>
      </c>
      <c r="S79" s="4" t="s">
        <v>3</v>
      </c>
      <c r="T79" s="3">
        <f>(T78+T80)/2</f>
        <v>196</v>
      </c>
      <c r="U79" s="4" t="s">
        <v>3</v>
      </c>
      <c r="V79" s="3">
        <f>(V78+V80)/2</f>
        <v>237.5</v>
      </c>
      <c r="W79" s="4" t="s">
        <v>3</v>
      </c>
      <c r="X79" s="3">
        <f>(X78+X80)/2</f>
        <v>282.5</v>
      </c>
      <c r="Y79" s="3">
        <f>(Y78+Y80)/2</f>
        <v>306.5</v>
      </c>
      <c r="Z79" s="3">
        <f>(Z78+Z80)/2</f>
        <v>332</v>
      </c>
      <c r="AA79" s="4" t="s">
        <v>3</v>
      </c>
      <c r="AB79" s="3">
        <f>(AB78+AB80)/2</f>
        <v>384.5</v>
      </c>
      <c r="AC79" s="4" t="s">
        <v>3</v>
      </c>
      <c r="AD79" s="3">
        <f>(AD78+AD80)/2</f>
        <v>441.5</v>
      </c>
      <c r="AE79" s="4" t="s">
        <v>3</v>
      </c>
      <c r="AF79" s="3"/>
      <c r="AG79" s="3"/>
    </row>
    <row r="80" spans="1:33" x14ac:dyDescent="0.2">
      <c r="A80" s="3"/>
      <c r="B80" s="3"/>
      <c r="C80" s="3"/>
      <c r="D80" s="3"/>
      <c r="E80" s="3"/>
      <c r="F80" s="3"/>
      <c r="G80" s="3"/>
      <c r="H80" s="3"/>
      <c r="I80" s="3"/>
      <c r="J80" s="3">
        <v>76</v>
      </c>
      <c r="K80" s="4" t="s">
        <v>3</v>
      </c>
      <c r="L80" s="3"/>
      <c r="M80" s="4" t="s">
        <v>3</v>
      </c>
      <c r="N80" s="3"/>
      <c r="O80" s="4" t="s">
        <v>3</v>
      </c>
      <c r="P80" s="3"/>
      <c r="Q80" s="4" t="s">
        <v>3</v>
      </c>
      <c r="R80" s="3">
        <v>161</v>
      </c>
      <c r="S80" s="4" t="s">
        <v>3</v>
      </c>
      <c r="T80" s="3">
        <v>199</v>
      </c>
      <c r="U80" s="4" t="s">
        <v>3</v>
      </c>
      <c r="V80" s="3">
        <v>241</v>
      </c>
      <c r="W80" s="4" t="s">
        <v>3</v>
      </c>
      <c r="X80" s="3">
        <v>287</v>
      </c>
      <c r="Y80" s="3">
        <v>311</v>
      </c>
      <c r="Z80" s="3">
        <v>337</v>
      </c>
      <c r="AA80" s="4" t="s">
        <v>3</v>
      </c>
      <c r="AB80" s="3">
        <v>390</v>
      </c>
      <c r="AC80" s="4" t="s">
        <v>3</v>
      </c>
      <c r="AD80" s="3">
        <v>448</v>
      </c>
      <c r="AE80" s="4" t="s">
        <v>3</v>
      </c>
      <c r="AF80" s="3"/>
      <c r="AG80" s="3"/>
    </row>
    <row r="81" spans="1:33" x14ac:dyDescent="0.2">
      <c r="A81" s="3"/>
      <c r="B81" s="3"/>
      <c r="C81" s="3"/>
      <c r="D81" s="3"/>
      <c r="E81" s="3"/>
      <c r="F81" s="3"/>
      <c r="G81" s="3"/>
      <c r="H81" s="3"/>
      <c r="I81" s="3"/>
      <c r="J81" s="3">
        <f>(J80+J82)/2</f>
        <v>77</v>
      </c>
      <c r="K81" s="4" t="s">
        <v>3</v>
      </c>
      <c r="L81" s="3">
        <f>(L80+L82)/2</f>
        <v>0</v>
      </c>
      <c r="M81" s="4" t="s">
        <v>3</v>
      </c>
      <c r="N81" s="3">
        <f>(N80+N82)/2</f>
        <v>0</v>
      </c>
      <c r="O81" s="4" t="s">
        <v>3</v>
      </c>
      <c r="P81" s="3">
        <f>(P80+P82)/2</f>
        <v>0</v>
      </c>
      <c r="Q81" s="4" t="s">
        <v>3</v>
      </c>
      <c r="R81" s="3">
        <f>(R80+R82)/2</f>
        <v>163.5</v>
      </c>
      <c r="S81" s="4" t="s">
        <v>3</v>
      </c>
      <c r="T81" s="3">
        <f>(T80+T82)/2</f>
        <v>202</v>
      </c>
      <c r="U81" s="4" t="s">
        <v>3</v>
      </c>
      <c r="V81" s="3">
        <f>(V80+V82)/2</f>
        <v>244.5</v>
      </c>
      <c r="W81" s="4" t="s">
        <v>3</v>
      </c>
      <c r="X81" s="3">
        <f>(X80+X82)/2</f>
        <v>291</v>
      </c>
      <c r="Y81" s="3">
        <f>(Y80+Y82)/2</f>
        <v>315.5</v>
      </c>
      <c r="Z81" s="3">
        <f>(Z80+Z82)/2</f>
        <v>342</v>
      </c>
      <c r="AA81" s="4" t="s">
        <v>3</v>
      </c>
      <c r="AB81" s="3">
        <f>(AB80+AB82)/2</f>
        <v>396</v>
      </c>
      <c r="AC81" s="4" t="s">
        <v>3</v>
      </c>
      <c r="AD81" s="3">
        <f>(AD80+AD82)/2</f>
        <v>454.5</v>
      </c>
      <c r="AE81" s="4" t="s">
        <v>3</v>
      </c>
      <c r="AF81" s="3"/>
      <c r="AG81" s="3"/>
    </row>
    <row r="82" spans="1:33" x14ac:dyDescent="0.2">
      <c r="A82" s="3"/>
      <c r="B82" s="3"/>
      <c r="C82" s="3"/>
      <c r="D82" s="3"/>
      <c r="E82" s="3"/>
      <c r="F82" s="3"/>
      <c r="G82" s="3"/>
      <c r="H82" s="3"/>
      <c r="I82" s="3"/>
      <c r="J82" s="3">
        <v>78</v>
      </c>
      <c r="K82" s="4" t="s">
        <v>3</v>
      </c>
      <c r="L82" s="3"/>
      <c r="M82" s="4" t="s">
        <v>3</v>
      </c>
      <c r="N82" s="3"/>
      <c r="O82" s="4" t="s">
        <v>3</v>
      </c>
      <c r="P82" s="3"/>
      <c r="Q82" s="4" t="s">
        <v>3</v>
      </c>
      <c r="R82" s="3">
        <v>166</v>
      </c>
      <c r="S82" s="4" t="s">
        <v>3</v>
      </c>
      <c r="T82" s="3">
        <v>205</v>
      </c>
      <c r="U82" s="4" t="s">
        <v>3</v>
      </c>
      <c r="V82" s="3">
        <v>248</v>
      </c>
      <c r="W82" s="4" t="s">
        <v>3</v>
      </c>
      <c r="X82" s="3">
        <v>295</v>
      </c>
      <c r="Y82" s="3">
        <v>320</v>
      </c>
      <c r="Z82" s="3">
        <v>347</v>
      </c>
      <c r="AA82" s="4" t="s">
        <v>3</v>
      </c>
      <c r="AB82" s="3">
        <v>402</v>
      </c>
      <c r="AC82" s="4" t="s">
        <v>3</v>
      </c>
      <c r="AD82" s="3">
        <v>461</v>
      </c>
      <c r="AE82" s="4" t="s">
        <v>3</v>
      </c>
      <c r="AF82" s="3"/>
      <c r="AG82" s="3"/>
    </row>
    <row r="83" spans="1:33" x14ac:dyDescent="0.2">
      <c r="A83" s="3"/>
      <c r="B83" s="3"/>
      <c r="C83" s="3"/>
      <c r="D83" s="3"/>
      <c r="E83" s="3"/>
      <c r="F83" s="3"/>
      <c r="G83" s="3"/>
      <c r="H83" s="3"/>
      <c r="I83" s="3"/>
      <c r="J83" s="3">
        <f>(J82+J84)/2</f>
        <v>79</v>
      </c>
      <c r="K83" s="4" t="s">
        <v>3</v>
      </c>
      <c r="L83" s="3">
        <f>(L82+L84)/2</f>
        <v>0</v>
      </c>
      <c r="M83" s="4" t="s">
        <v>3</v>
      </c>
      <c r="N83" s="3">
        <f>(N82+N84)/2</f>
        <v>0</v>
      </c>
      <c r="O83" s="4" t="s">
        <v>3</v>
      </c>
      <c r="P83" s="3">
        <f>(P82+P84)/2</f>
        <v>0</v>
      </c>
      <c r="Q83" s="4" t="s">
        <v>3</v>
      </c>
      <c r="R83" s="3">
        <f>(R82+R84)/2</f>
        <v>168.5</v>
      </c>
      <c r="S83" s="4" t="s">
        <v>3</v>
      </c>
      <c r="T83" s="3">
        <f>(T82+T84)/2</f>
        <v>208</v>
      </c>
      <c r="U83" s="4" t="s">
        <v>3</v>
      </c>
      <c r="V83" s="3">
        <f>(V82+V84)/2</f>
        <v>251.5</v>
      </c>
      <c r="W83" s="4" t="s">
        <v>3</v>
      </c>
      <c r="X83" s="3">
        <f>(X82+X84)/2</f>
        <v>299.5</v>
      </c>
      <c r="Y83" s="3">
        <f>(Y82+Y84)/2</f>
        <v>325</v>
      </c>
      <c r="Z83" s="3">
        <f>(Z82+Z84)/2</f>
        <v>352</v>
      </c>
      <c r="AA83" s="4" t="s">
        <v>3</v>
      </c>
      <c r="AB83" s="3">
        <f>(AB82+AB84)/2</f>
        <v>407.5</v>
      </c>
      <c r="AC83" s="4" t="s">
        <v>3</v>
      </c>
      <c r="AD83" s="3">
        <f>(AD82+AD84)/2</f>
        <v>468</v>
      </c>
      <c r="AE83" s="4" t="s">
        <v>3</v>
      </c>
      <c r="AF83" s="3"/>
      <c r="AG83" s="3"/>
    </row>
    <row r="84" spans="1:33" x14ac:dyDescent="0.2">
      <c r="A84" s="3"/>
      <c r="B84" s="3"/>
      <c r="C84" s="3"/>
      <c r="D84" s="3"/>
      <c r="E84" s="3"/>
      <c r="F84" s="3"/>
      <c r="G84" s="3"/>
      <c r="H84" s="3"/>
      <c r="I84" s="3"/>
      <c r="J84" s="3">
        <v>80</v>
      </c>
      <c r="K84" s="4" t="s">
        <v>3</v>
      </c>
      <c r="L84" s="3"/>
      <c r="M84" s="4" t="s">
        <v>3</v>
      </c>
      <c r="N84" s="3"/>
      <c r="O84" s="4" t="s">
        <v>3</v>
      </c>
      <c r="P84" s="3"/>
      <c r="Q84" s="4" t="s">
        <v>3</v>
      </c>
      <c r="R84" s="3">
        <v>171</v>
      </c>
      <c r="S84" s="4" t="s">
        <v>3</v>
      </c>
      <c r="T84" s="3">
        <v>211</v>
      </c>
      <c r="U84" s="4" t="s">
        <v>3</v>
      </c>
      <c r="V84" s="3">
        <v>255</v>
      </c>
      <c r="W84" s="4" t="s">
        <v>3</v>
      </c>
      <c r="X84" s="3">
        <v>304</v>
      </c>
      <c r="Y84" s="3">
        <v>330</v>
      </c>
      <c r="Z84" s="3">
        <v>357</v>
      </c>
      <c r="AA84" s="4" t="s">
        <v>3</v>
      </c>
      <c r="AB84" s="3">
        <v>413</v>
      </c>
      <c r="AC84" s="4" t="s">
        <v>3</v>
      </c>
      <c r="AD84" s="3">
        <v>475</v>
      </c>
      <c r="AE84" s="4" t="s">
        <v>3</v>
      </c>
      <c r="AF84" s="3"/>
      <c r="AG84" s="3"/>
    </row>
    <row r="85" spans="1:33" x14ac:dyDescent="0.2">
      <c r="A85" s="3"/>
      <c r="B85" s="3"/>
      <c r="C85" s="3"/>
      <c r="D85" s="3"/>
      <c r="E85" s="3"/>
      <c r="F85" s="3"/>
      <c r="G85" s="3"/>
      <c r="H85" s="3"/>
      <c r="I85" s="3"/>
      <c r="J85" s="3">
        <f>(J84+J86)/2</f>
        <v>81</v>
      </c>
      <c r="K85" s="4" t="s">
        <v>3</v>
      </c>
      <c r="L85" s="3">
        <f>(L84+L86)/2</f>
        <v>0</v>
      </c>
      <c r="M85" s="4" t="s">
        <v>3</v>
      </c>
      <c r="N85" s="3">
        <f>(N84+N86)/2</f>
        <v>0</v>
      </c>
      <c r="O85" s="4" t="s">
        <v>3</v>
      </c>
      <c r="P85" s="3">
        <f>(P84+P86)/2</f>
        <v>0</v>
      </c>
      <c r="Q85" s="4" t="s">
        <v>3</v>
      </c>
      <c r="R85" s="3">
        <v>0</v>
      </c>
      <c r="S85" s="4" t="s">
        <v>3</v>
      </c>
      <c r="T85" s="3">
        <v>0</v>
      </c>
      <c r="U85" s="4" t="s">
        <v>3</v>
      </c>
      <c r="V85" s="3">
        <f>(V84+V86)/2</f>
        <v>258.5</v>
      </c>
      <c r="W85" s="4" t="s">
        <v>3</v>
      </c>
      <c r="X85" s="3">
        <f>(X84+X86)/2</f>
        <v>308</v>
      </c>
      <c r="Y85" s="3">
        <f>(Y84+Y86)/2</f>
        <v>334.5</v>
      </c>
      <c r="Z85" s="3">
        <f>(Z84+Z86)/2</f>
        <v>361.5</v>
      </c>
      <c r="AA85" s="4" t="s">
        <v>3</v>
      </c>
      <c r="AB85" s="3">
        <f>(AB84+AB86)/2</f>
        <v>419</v>
      </c>
      <c r="AC85" s="4" t="s">
        <v>3</v>
      </c>
      <c r="AD85" s="3">
        <f>(AD84+AD86)/2</f>
        <v>481.5</v>
      </c>
      <c r="AE85" s="4" t="s">
        <v>3</v>
      </c>
      <c r="AF85" s="3"/>
      <c r="AG85" s="3"/>
    </row>
    <row r="86" spans="1:33" x14ac:dyDescent="0.2">
      <c r="A86" s="3"/>
      <c r="B86" s="3"/>
      <c r="C86" s="3"/>
      <c r="D86" s="3"/>
      <c r="E86" s="3"/>
      <c r="F86" s="3"/>
      <c r="G86" s="3"/>
      <c r="H86" s="3"/>
      <c r="I86" s="3"/>
      <c r="J86" s="3">
        <v>82</v>
      </c>
      <c r="K86" s="4" t="s">
        <v>3</v>
      </c>
      <c r="L86" s="3"/>
      <c r="M86" s="4" t="s">
        <v>3</v>
      </c>
      <c r="N86" s="3"/>
      <c r="O86" s="4" t="s">
        <v>3</v>
      </c>
      <c r="P86" s="3"/>
      <c r="Q86" s="4" t="s">
        <v>3</v>
      </c>
      <c r="R86" s="3"/>
      <c r="S86" s="4" t="s">
        <v>3</v>
      </c>
      <c r="T86" s="3"/>
      <c r="U86" s="4" t="s">
        <v>3</v>
      </c>
      <c r="V86" s="3">
        <v>262</v>
      </c>
      <c r="W86" s="4" t="s">
        <v>3</v>
      </c>
      <c r="X86" s="3">
        <v>312</v>
      </c>
      <c r="Y86" s="3">
        <v>339</v>
      </c>
      <c r="Z86" s="3">
        <v>366</v>
      </c>
      <c r="AA86" s="4" t="s">
        <v>3</v>
      </c>
      <c r="AB86" s="3">
        <v>425</v>
      </c>
      <c r="AC86" s="4" t="s">
        <v>3</v>
      </c>
      <c r="AD86" s="3">
        <v>488</v>
      </c>
      <c r="AE86" s="4" t="s">
        <v>3</v>
      </c>
      <c r="AF86" s="3"/>
      <c r="AG86" s="3"/>
    </row>
    <row r="87" spans="1:33" x14ac:dyDescent="0.2">
      <c r="A87" s="3"/>
      <c r="B87" s="3"/>
      <c r="C87" s="3"/>
      <c r="D87" s="3"/>
      <c r="E87" s="3"/>
      <c r="F87" s="3"/>
      <c r="G87" s="3"/>
      <c r="H87" s="3"/>
      <c r="I87" s="3"/>
      <c r="J87" s="3">
        <f>(J86+J88)/2</f>
        <v>83</v>
      </c>
      <c r="K87" s="4" t="s">
        <v>3</v>
      </c>
      <c r="L87" s="3">
        <f>(L86+L88)/2</f>
        <v>0</v>
      </c>
      <c r="M87" s="4" t="s">
        <v>3</v>
      </c>
      <c r="N87" s="3">
        <f>(N86+N88)/2</f>
        <v>0</v>
      </c>
      <c r="O87" s="4" t="s">
        <v>3</v>
      </c>
      <c r="P87" s="3">
        <f>(P86+P88)/2</f>
        <v>0</v>
      </c>
      <c r="Q87" s="4" t="s">
        <v>3</v>
      </c>
      <c r="R87" s="3">
        <f>(R86+R88)/2</f>
        <v>0</v>
      </c>
      <c r="S87" s="4" t="s">
        <v>3</v>
      </c>
      <c r="T87" s="3">
        <f>(T86+T88)/2</f>
        <v>0</v>
      </c>
      <c r="U87" s="4" t="s">
        <v>3</v>
      </c>
      <c r="V87" s="3">
        <f>(V86+V88)/2</f>
        <v>266</v>
      </c>
      <c r="W87" s="4" t="s">
        <v>3</v>
      </c>
      <c r="X87" s="3">
        <f>(X86+X88)/2</f>
        <v>316.5</v>
      </c>
      <c r="Y87" s="3">
        <f>(Y86+Y88)/2</f>
        <v>343.5</v>
      </c>
      <c r="Z87" s="3">
        <f>(Z86+Z88)/2</f>
        <v>371</v>
      </c>
      <c r="AA87" s="4" t="s">
        <v>3</v>
      </c>
      <c r="AB87" s="3">
        <f>(AB86+AB88)/2</f>
        <v>431</v>
      </c>
      <c r="AC87" s="4" t="s">
        <v>3</v>
      </c>
      <c r="AD87" s="3">
        <f>(AD86+AD88)/2</f>
        <v>494.5</v>
      </c>
      <c r="AE87" s="4" t="s">
        <v>3</v>
      </c>
      <c r="AF87" s="3"/>
      <c r="AG87" s="3"/>
    </row>
    <row r="88" spans="1:33" x14ac:dyDescent="0.2">
      <c r="A88" s="3"/>
      <c r="B88" s="3"/>
      <c r="C88" s="3"/>
      <c r="D88" s="3"/>
      <c r="E88" s="3"/>
      <c r="F88" s="3"/>
      <c r="G88" s="3"/>
      <c r="H88" s="3"/>
      <c r="I88" s="3"/>
      <c r="J88" s="3">
        <v>84</v>
      </c>
      <c r="K88" s="4" t="s">
        <v>3</v>
      </c>
      <c r="L88" s="3"/>
      <c r="M88" s="4" t="s">
        <v>3</v>
      </c>
      <c r="N88" s="3"/>
      <c r="O88" s="4" t="s">
        <v>3</v>
      </c>
      <c r="P88" s="3"/>
      <c r="Q88" s="4" t="s">
        <v>3</v>
      </c>
      <c r="R88" s="3"/>
      <c r="S88" s="4" t="s">
        <v>3</v>
      </c>
      <c r="T88" s="3"/>
      <c r="U88" s="4" t="s">
        <v>3</v>
      </c>
      <c r="V88" s="3">
        <v>270</v>
      </c>
      <c r="W88" s="4" t="s">
        <v>3</v>
      </c>
      <c r="X88" s="3">
        <v>321</v>
      </c>
      <c r="Y88" s="3">
        <v>348</v>
      </c>
      <c r="Z88" s="3">
        <v>376</v>
      </c>
      <c r="AA88" s="4" t="s">
        <v>3</v>
      </c>
      <c r="AB88" s="3">
        <v>437</v>
      </c>
      <c r="AC88" s="4" t="s">
        <v>3</v>
      </c>
      <c r="AD88" s="3">
        <v>501</v>
      </c>
      <c r="AE88" s="4" t="s">
        <v>3</v>
      </c>
      <c r="AF88" s="3"/>
      <c r="AG88" s="3"/>
    </row>
    <row r="89" spans="1:33" x14ac:dyDescent="0.2">
      <c r="A89" s="3"/>
      <c r="B89" s="3"/>
      <c r="C89" s="3"/>
      <c r="D89" s="3"/>
      <c r="E89" s="3"/>
      <c r="F89" s="3"/>
      <c r="G89" s="3"/>
      <c r="H89" s="3"/>
      <c r="I89" s="3"/>
      <c r="J89" s="3">
        <f>(J88+J90)/2</f>
        <v>85</v>
      </c>
      <c r="K89" s="4" t="s">
        <v>3</v>
      </c>
      <c r="L89" s="3">
        <f>(L88+L90)/2</f>
        <v>0</v>
      </c>
      <c r="M89" s="4" t="s">
        <v>3</v>
      </c>
      <c r="N89" s="3">
        <f>(N88+N90)/2</f>
        <v>0</v>
      </c>
      <c r="O89" s="4" t="s">
        <v>3</v>
      </c>
      <c r="P89" s="3">
        <f>(P88+P90)/2</f>
        <v>0</v>
      </c>
      <c r="Q89" s="4" t="s">
        <v>3</v>
      </c>
      <c r="R89" s="3">
        <f>(R88+R90)/2</f>
        <v>0</v>
      </c>
      <c r="S89" s="4" t="s">
        <v>3</v>
      </c>
      <c r="T89" s="3">
        <f>(T88+T90)/2</f>
        <v>0</v>
      </c>
      <c r="U89" s="4" t="s">
        <v>3</v>
      </c>
      <c r="V89" s="3">
        <f>(V88+V90)/2</f>
        <v>273.5</v>
      </c>
      <c r="W89" s="4" t="s">
        <v>3</v>
      </c>
      <c r="X89" s="3">
        <f>(X88+X90)/2</f>
        <v>325</v>
      </c>
      <c r="Y89" s="3">
        <f>(Y88+Y90)/2</f>
        <v>352.5</v>
      </c>
      <c r="Z89" s="3">
        <f>(Z88+Z90)/2</f>
        <v>381</v>
      </c>
      <c r="AA89" s="4" t="s">
        <v>3</v>
      </c>
      <c r="AB89" s="3">
        <f>(AB88+AB90)/2</f>
        <v>442.5</v>
      </c>
      <c r="AC89" s="4" t="s">
        <v>3</v>
      </c>
      <c r="AD89" s="3">
        <f>(AD88+AD90)/2</f>
        <v>507.5</v>
      </c>
      <c r="AE89" s="4" t="s">
        <v>3</v>
      </c>
      <c r="AF89" s="3"/>
      <c r="AG89" s="3"/>
    </row>
    <row r="90" spans="1:33" x14ac:dyDescent="0.2">
      <c r="A90" s="3"/>
      <c r="B90" s="3"/>
      <c r="C90" s="3"/>
      <c r="D90" s="3"/>
      <c r="E90" s="3"/>
      <c r="F90" s="3"/>
      <c r="G90" s="3"/>
      <c r="H90" s="3"/>
      <c r="I90" s="3"/>
      <c r="J90" s="3">
        <v>86</v>
      </c>
      <c r="K90" s="4" t="s">
        <v>3</v>
      </c>
      <c r="L90" s="3"/>
      <c r="M90" s="4" t="s">
        <v>3</v>
      </c>
      <c r="N90" s="3"/>
      <c r="O90" s="4" t="s">
        <v>3</v>
      </c>
      <c r="P90" s="3"/>
      <c r="Q90" s="4" t="s">
        <v>3</v>
      </c>
      <c r="R90" s="3"/>
      <c r="S90" s="4" t="s">
        <v>3</v>
      </c>
      <c r="T90" s="3"/>
      <c r="U90" s="4" t="s">
        <v>3</v>
      </c>
      <c r="V90" s="3">
        <v>277</v>
      </c>
      <c r="W90" s="4" t="s">
        <v>3</v>
      </c>
      <c r="X90" s="3">
        <v>329</v>
      </c>
      <c r="Y90" s="3">
        <v>357</v>
      </c>
      <c r="Z90" s="3">
        <v>386</v>
      </c>
      <c r="AA90" s="4" t="s">
        <v>3</v>
      </c>
      <c r="AB90" s="3">
        <v>448</v>
      </c>
      <c r="AC90" s="4" t="s">
        <v>3</v>
      </c>
      <c r="AD90" s="3">
        <v>514</v>
      </c>
      <c r="AE90" s="4" t="s">
        <v>3</v>
      </c>
      <c r="AF90" s="3"/>
      <c r="AG90" s="3"/>
    </row>
    <row r="91" spans="1:33" x14ac:dyDescent="0.2">
      <c r="A91" s="3"/>
      <c r="B91" s="3"/>
      <c r="C91" s="3"/>
      <c r="D91" s="3"/>
      <c r="E91" s="3"/>
      <c r="F91" s="3"/>
      <c r="G91" s="3"/>
      <c r="H91" s="3"/>
      <c r="I91" s="3"/>
      <c r="J91" s="3">
        <f>(J90+J92)/2</f>
        <v>87</v>
      </c>
      <c r="K91" s="4" t="s">
        <v>3</v>
      </c>
      <c r="L91" s="3">
        <f>(L90+L92)/2</f>
        <v>0</v>
      </c>
      <c r="M91" s="4" t="s">
        <v>3</v>
      </c>
      <c r="N91" s="3">
        <f>(N90+N92)/2</f>
        <v>0</v>
      </c>
      <c r="O91" s="4" t="s">
        <v>3</v>
      </c>
      <c r="P91" s="3">
        <f>(P90+P92)/2</f>
        <v>0</v>
      </c>
      <c r="Q91" s="4" t="s">
        <v>3</v>
      </c>
      <c r="R91" s="3">
        <f>(R90+R92)/2</f>
        <v>0</v>
      </c>
      <c r="S91" s="4" t="s">
        <v>3</v>
      </c>
      <c r="T91" s="3">
        <f>(T90+T92)/2</f>
        <v>0</v>
      </c>
      <c r="U91" s="4" t="s">
        <v>3</v>
      </c>
      <c r="V91" s="3">
        <f>(V90+V92)/2</f>
        <v>280.5</v>
      </c>
      <c r="W91" s="4" t="s">
        <v>3</v>
      </c>
      <c r="X91" s="3">
        <f>(X90+X92)/2</f>
        <v>333.5</v>
      </c>
      <c r="Y91" s="3">
        <f>(Y90+Y92)/2</f>
        <v>361.5</v>
      </c>
      <c r="Z91" s="3">
        <f>(Z90+Z92)/2</f>
        <v>391</v>
      </c>
      <c r="AA91" s="4" t="s">
        <v>3</v>
      </c>
      <c r="AB91" s="3">
        <f>(AB90+AB92)/2</f>
        <v>454</v>
      </c>
      <c r="AC91" s="4" t="s">
        <v>3</v>
      </c>
      <c r="AD91" s="3">
        <f>(AD90+AD92)/2</f>
        <v>521</v>
      </c>
      <c r="AE91" s="4" t="s">
        <v>3</v>
      </c>
      <c r="AF91" s="3"/>
      <c r="AG91" s="3"/>
    </row>
    <row r="92" spans="1:33" x14ac:dyDescent="0.2">
      <c r="A92" s="3"/>
      <c r="B92" s="3"/>
      <c r="C92" s="3"/>
      <c r="D92" s="3"/>
      <c r="E92" s="3"/>
      <c r="F92" s="3"/>
      <c r="G92" s="3"/>
      <c r="H92" s="3"/>
      <c r="I92" s="3"/>
      <c r="J92" s="3">
        <v>88</v>
      </c>
      <c r="K92" s="4" t="s">
        <v>3</v>
      </c>
      <c r="L92" s="3"/>
      <c r="M92" s="4" t="s">
        <v>3</v>
      </c>
      <c r="N92" s="3"/>
      <c r="O92" s="4" t="s">
        <v>3</v>
      </c>
      <c r="P92" s="3"/>
      <c r="Q92" s="4" t="s">
        <v>3</v>
      </c>
      <c r="R92" s="3"/>
      <c r="S92" s="4" t="s">
        <v>3</v>
      </c>
      <c r="T92" s="3"/>
      <c r="U92" s="4" t="s">
        <v>3</v>
      </c>
      <c r="V92" s="3">
        <v>284</v>
      </c>
      <c r="W92" s="4" t="s">
        <v>3</v>
      </c>
      <c r="X92" s="3">
        <v>338</v>
      </c>
      <c r="Y92" s="3">
        <v>366</v>
      </c>
      <c r="Z92" s="3">
        <v>396</v>
      </c>
      <c r="AA92" s="4" t="s">
        <v>3</v>
      </c>
      <c r="AB92" s="3">
        <v>460</v>
      </c>
      <c r="AC92" s="4" t="s">
        <v>3</v>
      </c>
      <c r="AD92" s="3">
        <v>528</v>
      </c>
      <c r="AE92" s="4" t="s">
        <v>3</v>
      </c>
      <c r="AF92" s="3"/>
      <c r="AG92" s="3"/>
    </row>
    <row r="93" spans="1:33" x14ac:dyDescent="0.2">
      <c r="A93" s="3"/>
      <c r="B93" s="3"/>
      <c r="C93" s="3"/>
      <c r="D93" s="3"/>
      <c r="E93" s="3"/>
      <c r="F93" s="3"/>
      <c r="G93" s="3"/>
      <c r="H93" s="3"/>
      <c r="I93" s="3"/>
      <c r="J93" s="3">
        <f>(J92+J94)/2</f>
        <v>89</v>
      </c>
      <c r="K93" s="4" t="s">
        <v>3</v>
      </c>
      <c r="L93" s="3">
        <f>(L92+L94)/2</f>
        <v>0</v>
      </c>
      <c r="M93" s="4" t="s">
        <v>3</v>
      </c>
      <c r="N93" s="3">
        <f>(N92+N94)/2</f>
        <v>0</v>
      </c>
      <c r="O93" s="4" t="s">
        <v>3</v>
      </c>
      <c r="P93" s="3">
        <f>(P92+P94)/2</f>
        <v>0</v>
      </c>
      <c r="Q93" s="4" t="s">
        <v>3</v>
      </c>
      <c r="R93" s="3">
        <f>(R92+R94)/2</f>
        <v>0</v>
      </c>
      <c r="S93" s="4" t="s">
        <v>3</v>
      </c>
      <c r="T93" s="3">
        <f>(T92+T94)/2</f>
        <v>0</v>
      </c>
      <c r="U93" s="4" t="s">
        <v>3</v>
      </c>
      <c r="V93" s="3">
        <f>(V92+V94)/2</f>
        <v>287.5</v>
      </c>
      <c r="W93" s="4" t="s">
        <v>3</v>
      </c>
      <c r="X93" s="3">
        <f>(X92+X94)/2</f>
        <v>342</v>
      </c>
      <c r="Y93" s="3">
        <f>(Y92+Y94)/2</f>
        <v>371</v>
      </c>
      <c r="Z93" s="3">
        <f>(Z92+Z94)/2</f>
        <v>401</v>
      </c>
      <c r="AA93" s="4" t="s">
        <v>3</v>
      </c>
      <c r="AB93" s="3">
        <f>(AB92+AB94)/2</f>
        <v>465.5</v>
      </c>
      <c r="AC93" s="4" t="s">
        <v>3</v>
      </c>
      <c r="AD93" s="3">
        <f>(AD92+AD94)/2</f>
        <v>534.5</v>
      </c>
      <c r="AE93" s="4" t="s">
        <v>3</v>
      </c>
      <c r="AF93" s="3"/>
      <c r="AG93" s="3"/>
    </row>
    <row r="94" spans="1:33" x14ac:dyDescent="0.2">
      <c r="A94" s="3"/>
      <c r="B94" s="3"/>
      <c r="C94" s="3"/>
      <c r="D94" s="3"/>
      <c r="E94" s="3"/>
      <c r="F94" s="3"/>
      <c r="G94" s="3"/>
      <c r="H94" s="3"/>
      <c r="I94" s="3"/>
      <c r="J94" s="3">
        <v>90</v>
      </c>
      <c r="K94" s="4" t="s">
        <v>3</v>
      </c>
      <c r="L94" s="3"/>
      <c r="M94" s="4" t="s">
        <v>3</v>
      </c>
      <c r="N94" s="3"/>
      <c r="O94" s="4" t="s">
        <v>3</v>
      </c>
      <c r="P94" s="3"/>
      <c r="Q94" s="4" t="s">
        <v>3</v>
      </c>
      <c r="R94" s="3"/>
      <c r="S94" s="4" t="s">
        <v>3</v>
      </c>
      <c r="T94" s="3"/>
      <c r="U94" s="4" t="s">
        <v>3</v>
      </c>
      <c r="V94" s="3">
        <v>291</v>
      </c>
      <c r="W94" s="4" t="s">
        <v>3</v>
      </c>
      <c r="X94" s="3">
        <v>346</v>
      </c>
      <c r="Y94" s="3">
        <v>376</v>
      </c>
      <c r="Z94" s="3">
        <v>406</v>
      </c>
      <c r="AA94" s="4" t="s">
        <v>3</v>
      </c>
      <c r="AB94" s="3">
        <v>471</v>
      </c>
      <c r="AC94" s="4" t="s">
        <v>3</v>
      </c>
      <c r="AD94" s="3">
        <v>541</v>
      </c>
      <c r="AE94" s="4" t="s">
        <v>3</v>
      </c>
      <c r="AF94" s="3"/>
      <c r="AG94" s="3"/>
    </row>
    <row r="95" spans="1:33" x14ac:dyDescent="0.2">
      <c r="A95" s="3"/>
      <c r="B95" s="3"/>
      <c r="C95" s="3"/>
      <c r="D95" s="3"/>
      <c r="E95" s="3"/>
      <c r="F95" s="3"/>
      <c r="G95" s="3"/>
      <c r="H95" s="3"/>
      <c r="I95" s="3"/>
      <c r="J95" s="3">
        <f>(J94+J96)/2</f>
        <v>91</v>
      </c>
      <c r="K95" s="4" t="s">
        <v>3</v>
      </c>
      <c r="L95" s="3">
        <f>(L94+L96)/2</f>
        <v>0</v>
      </c>
      <c r="M95" s="4" t="s">
        <v>3</v>
      </c>
      <c r="N95" s="3">
        <f>(N94+N96)/2</f>
        <v>0</v>
      </c>
      <c r="O95" s="4" t="s">
        <v>3</v>
      </c>
      <c r="P95" s="3">
        <f>(P94+P96)/2</f>
        <v>0</v>
      </c>
      <c r="Q95" s="4" t="s">
        <v>3</v>
      </c>
      <c r="R95" s="3">
        <f>(R94+R96)/2</f>
        <v>0</v>
      </c>
      <c r="S95" s="4" t="s">
        <v>3</v>
      </c>
      <c r="T95" s="3">
        <f>(T94+T96)/2</f>
        <v>0</v>
      </c>
      <c r="U95" s="4" t="s">
        <v>3</v>
      </c>
      <c r="V95" s="3">
        <f>(V94+V96)/2</f>
        <v>294.5</v>
      </c>
      <c r="W95" s="4" t="s">
        <v>3</v>
      </c>
      <c r="X95" s="3">
        <f>(X94+X96)/2</f>
        <v>350.5</v>
      </c>
      <c r="Y95" s="3">
        <f>(Y94+Y96)/2</f>
        <v>380.5</v>
      </c>
      <c r="Z95" s="3">
        <f>(Z94+Z96)/2</f>
        <v>411</v>
      </c>
      <c r="AA95" s="4" t="s">
        <v>3</v>
      </c>
      <c r="AB95" s="3">
        <f>(AB94+AB96)/2</f>
        <v>477</v>
      </c>
      <c r="AC95" s="4" t="s">
        <v>3</v>
      </c>
      <c r="AD95" s="3">
        <f>(AD94+AD96)/2</f>
        <v>547.5</v>
      </c>
      <c r="AE95" s="4" t="s">
        <v>3</v>
      </c>
      <c r="AF95" s="3"/>
      <c r="AG95" s="3"/>
    </row>
    <row r="96" spans="1:33" x14ac:dyDescent="0.2">
      <c r="A96" s="3"/>
      <c r="B96" s="3"/>
      <c r="C96" s="3"/>
      <c r="D96" s="3"/>
      <c r="E96" s="3"/>
      <c r="F96" s="3"/>
      <c r="G96" s="3"/>
      <c r="H96" s="3"/>
      <c r="I96" s="3"/>
      <c r="J96" s="3">
        <v>92</v>
      </c>
      <c r="K96" s="4" t="s">
        <v>3</v>
      </c>
      <c r="L96" s="3"/>
      <c r="M96" s="4" t="s">
        <v>3</v>
      </c>
      <c r="N96" s="3"/>
      <c r="O96" s="4" t="s">
        <v>3</v>
      </c>
      <c r="P96" s="3"/>
      <c r="Q96" s="4" t="s">
        <v>3</v>
      </c>
      <c r="R96" s="3"/>
      <c r="S96" s="4" t="s">
        <v>3</v>
      </c>
      <c r="T96" s="3"/>
      <c r="U96" s="4" t="s">
        <v>3</v>
      </c>
      <c r="V96" s="3">
        <v>298</v>
      </c>
      <c r="W96" s="4" t="s">
        <v>3</v>
      </c>
      <c r="X96" s="3">
        <v>355</v>
      </c>
      <c r="Y96" s="3">
        <v>385</v>
      </c>
      <c r="Z96" s="3">
        <v>416</v>
      </c>
      <c r="AA96" s="4" t="s">
        <v>3</v>
      </c>
      <c r="AB96" s="3">
        <v>483</v>
      </c>
      <c r="AC96" s="4" t="s">
        <v>3</v>
      </c>
      <c r="AD96" s="3">
        <v>554</v>
      </c>
      <c r="AE96" s="4" t="s">
        <v>3</v>
      </c>
      <c r="AF96" s="3"/>
      <c r="AG96" s="3"/>
    </row>
    <row r="97" spans="1:33" x14ac:dyDescent="0.2">
      <c r="A97" s="3"/>
      <c r="B97" s="3"/>
      <c r="C97" s="3"/>
      <c r="D97" s="3"/>
      <c r="E97" s="3"/>
      <c r="F97" s="3"/>
      <c r="G97" s="3"/>
      <c r="H97" s="3"/>
      <c r="I97" s="3"/>
      <c r="J97" s="3">
        <f>(J96+J98)/2</f>
        <v>93</v>
      </c>
      <c r="K97" s="4" t="s">
        <v>3</v>
      </c>
      <c r="L97" s="3">
        <f>(L96+L98)/2</f>
        <v>0</v>
      </c>
      <c r="M97" s="4" t="s">
        <v>3</v>
      </c>
      <c r="N97" s="3">
        <f>(N96+N98)/2</f>
        <v>0</v>
      </c>
      <c r="O97" s="4" t="s">
        <v>3</v>
      </c>
      <c r="P97" s="3">
        <f>(P96+P98)/2</f>
        <v>0</v>
      </c>
      <c r="Q97" s="4" t="s">
        <v>3</v>
      </c>
      <c r="R97" s="3">
        <f>(R96+R98)/2</f>
        <v>0</v>
      </c>
      <c r="S97" s="4" t="s">
        <v>3</v>
      </c>
      <c r="T97" s="3">
        <f>(T96+T98)/2</f>
        <v>0</v>
      </c>
      <c r="U97" s="4" t="s">
        <v>3</v>
      </c>
      <c r="V97" s="3">
        <f>(V96+V98)/2</f>
        <v>301.5</v>
      </c>
      <c r="W97" s="4" t="s">
        <v>3</v>
      </c>
      <c r="X97" s="3">
        <f>(X96+X98)/2</f>
        <v>359</v>
      </c>
      <c r="Y97" s="3">
        <f>(Y96+Y98)/2</f>
        <v>389.5</v>
      </c>
      <c r="Z97" s="3">
        <f>(Z96+Z98)/2</f>
        <v>421</v>
      </c>
      <c r="AA97" s="4" t="s">
        <v>3</v>
      </c>
      <c r="AB97" s="3">
        <f>(AB96+AB98)/2</f>
        <v>488.5</v>
      </c>
      <c r="AC97" s="4" t="s">
        <v>3</v>
      </c>
      <c r="AD97" s="3">
        <f>(AD96+AD98)/2</f>
        <v>560.5</v>
      </c>
      <c r="AE97" s="4" t="s">
        <v>3</v>
      </c>
      <c r="AF97" s="3"/>
      <c r="AG97" s="3"/>
    </row>
    <row r="98" spans="1:33" x14ac:dyDescent="0.2">
      <c r="A98" s="3"/>
      <c r="B98" s="3"/>
      <c r="C98" s="3"/>
      <c r="D98" s="3"/>
      <c r="E98" s="3"/>
      <c r="F98" s="3"/>
      <c r="G98" s="3"/>
      <c r="H98" s="3"/>
      <c r="I98" s="3"/>
      <c r="J98" s="3">
        <v>94</v>
      </c>
      <c r="K98" s="4" t="s">
        <v>3</v>
      </c>
      <c r="L98" s="3"/>
      <c r="M98" s="4" t="s">
        <v>3</v>
      </c>
      <c r="N98" s="3"/>
      <c r="O98" s="4" t="s">
        <v>3</v>
      </c>
      <c r="P98" s="3"/>
      <c r="Q98" s="4" t="s">
        <v>3</v>
      </c>
      <c r="R98" s="3"/>
      <c r="S98" s="4" t="s">
        <v>3</v>
      </c>
      <c r="T98" s="3"/>
      <c r="U98" s="4" t="s">
        <v>3</v>
      </c>
      <c r="V98" s="3">
        <v>305</v>
      </c>
      <c r="W98" s="4" t="s">
        <v>3</v>
      </c>
      <c r="X98" s="3">
        <v>363</v>
      </c>
      <c r="Y98" s="3">
        <v>394</v>
      </c>
      <c r="Z98" s="3">
        <v>426</v>
      </c>
      <c r="AA98" s="4" t="s">
        <v>3</v>
      </c>
      <c r="AB98" s="3">
        <v>494</v>
      </c>
      <c r="AC98" s="4" t="s">
        <v>3</v>
      </c>
      <c r="AD98" s="3">
        <v>567</v>
      </c>
      <c r="AE98" s="4" t="s">
        <v>3</v>
      </c>
      <c r="AF98" s="3"/>
      <c r="AG98" s="3"/>
    </row>
    <row r="99" spans="1:33" x14ac:dyDescent="0.2">
      <c r="A99" s="3"/>
      <c r="B99" s="3"/>
      <c r="C99" s="3"/>
      <c r="D99" s="3"/>
      <c r="E99" s="3"/>
      <c r="F99" s="3"/>
      <c r="G99" s="3"/>
      <c r="H99" s="3"/>
      <c r="I99" s="3"/>
      <c r="J99" s="3">
        <f>(J98+J100)/2</f>
        <v>95</v>
      </c>
      <c r="K99" s="4" t="s">
        <v>3</v>
      </c>
      <c r="L99" s="3">
        <f>(L98+L100)/2</f>
        <v>0</v>
      </c>
      <c r="M99" s="4" t="s">
        <v>3</v>
      </c>
      <c r="N99" s="3">
        <f>(N98+N100)/2</f>
        <v>0</v>
      </c>
      <c r="O99" s="4" t="s">
        <v>3</v>
      </c>
      <c r="P99" s="3">
        <f>(P98+P100)/2</f>
        <v>0</v>
      </c>
      <c r="Q99" s="4" t="s">
        <v>3</v>
      </c>
      <c r="R99" s="3">
        <f>(R98+R100)/2</f>
        <v>0</v>
      </c>
      <c r="S99" s="4" t="s">
        <v>3</v>
      </c>
      <c r="T99" s="3">
        <f>(T98+T100)/2</f>
        <v>0</v>
      </c>
      <c r="U99" s="4" t="s">
        <v>3</v>
      </c>
      <c r="V99" s="3">
        <f>(V98+V100)/2</f>
        <v>308.5</v>
      </c>
      <c r="W99" s="4" t="s">
        <v>3</v>
      </c>
      <c r="X99" s="3">
        <f>(X98+X100)/2</f>
        <v>367.5</v>
      </c>
      <c r="Y99" s="3">
        <f>(Y98+Y100)/2</f>
        <v>398.5</v>
      </c>
      <c r="Z99" s="3">
        <f>(Z98+Z100)/2</f>
        <v>431</v>
      </c>
      <c r="AA99" s="4" t="s">
        <v>3</v>
      </c>
      <c r="AB99" s="3">
        <f>(AB98+AB100)/2</f>
        <v>500</v>
      </c>
      <c r="AC99" s="4" t="s">
        <v>3</v>
      </c>
      <c r="AD99" s="3">
        <f>(AD98+AD100)/2</f>
        <v>574</v>
      </c>
      <c r="AE99" s="4" t="s">
        <v>3</v>
      </c>
      <c r="AF99" s="3"/>
      <c r="AG99" s="3"/>
    </row>
    <row r="100" spans="1:3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>
        <v>96</v>
      </c>
      <c r="K100" s="4" t="s">
        <v>3</v>
      </c>
      <c r="L100" s="3"/>
      <c r="M100" s="4" t="s">
        <v>3</v>
      </c>
      <c r="N100" s="3"/>
      <c r="O100" s="4" t="s">
        <v>3</v>
      </c>
      <c r="P100" s="3"/>
      <c r="Q100" s="4" t="s">
        <v>3</v>
      </c>
      <c r="R100" s="3"/>
      <c r="S100" s="4" t="s">
        <v>3</v>
      </c>
      <c r="T100" s="3"/>
      <c r="U100" s="4" t="s">
        <v>3</v>
      </c>
      <c r="V100" s="3">
        <v>312</v>
      </c>
      <c r="W100" s="4" t="s">
        <v>3</v>
      </c>
      <c r="X100" s="3">
        <v>372</v>
      </c>
      <c r="Y100" s="3">
        <v>403</v>
      </c>
      <c r="Z100" s="3">
        <v>436</v>
      </c>
      <c r="AA100" s="4" t="s">
        <v>3</v>
      </c>
      <c r="AB100" s="3">
        <v>506</v>
      </c>
      <c r="AC100" s="4" t="s">
        <v>3</v>
      </c>
      <c r="AD100" s="3">
        <v>581</v>
      </c>
      <c r="AE100" s="4" t="s">
        <v>3</v>
      </c>
      <c r="AF100" s="3"/>
      <c r="AG100" s="3"/>
    </row>
    <row r="101" spans="1:3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>
        <f>(J100+J102)/2</f>
        <v>97</v>
      </c>
      <c r="K101" s="4" t="s">
        <v>3</v>
      </c>
      <c r="L101" s="3">
        <f>(L100+L102)/2</f>
        <v>0</v>
      </c>
      <c r="M101" s="4" t="s">
        <v>3</v>
      </c>
      <c r="N101" s="3">
        <f>(N100+N102)/2</f>
        <v>0</v>
      </c>
      <c r="O101" s="4" t="s">
        <v>3</v>
      </c>
      <c r="P101" s="3">
        <f>(P100+P102)/2</f>
        <v>0</v>
      </c>
      <c r="Q101" s="4" t="s">
        <v>3</v>
      </c>
      <c r="R101" s="3">
        <f>(R100+R102)/2</f>
        <v>0</v>
      </c>
      <c r="S101" s="4" t="s">
        <v>3</v>
      </c>
      <c r="T101" s="3">
        <f>(T100+T102)/2</f>
        <v>0</v>
      </c>
      <c r="U101" s="4" t="s">
        <v>3</v>
      </c>
      <c r="V101" s="3">
        <f>(V100+V102)/2</f>
        <v>315.5</v>
      </c>
      <c r="W101" s="4" t="s">
        <v>3</v>
      </c>
      <c r="X101" s="3">
        <f>(X100+X102)/2</f>
        <v>376</v>
      </c>
      <c r="Y101" s="3">
        <f>(Y100+Y102)/2</f>
        <v>407.5</v>
      </c>
      <c r="Z101" s="3">
        <f>(Z100+Z102)/2</f>
        <v>441</v>
      </c>
      <c r="AA101" s="4" t="s">
        <v>3</v>
      </c>
      <c r="AB101" s="3">
        <f>(AB100+AB102)/2</f>
        <v>511.5</v>
      </c>
      <c r="AC101" s="4" t="s">
        <v>3</v>
      </c>
      <c r="AD101" s="3">
        <f>(AD100+AD102)/2</f>
        <v>587.5</v>
      </c>
      <c r="AE101" s="4" t="s">
        <v>3</v>
      </c>
      <c r="AF101" s="3"/>
      <c r="AG101" s="3"/>
    </row>
    <row r="102" spans="1:3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>
        <v>98</v>
      </c>
      <c r="K102" s="4" t="s">
        <v>3</v>
      </c>
      <c r="L102" s="3"/>
      <c r="M102" s="4" t="s">
        <v>3</v>
      </c>
      <c r="N102" s="3"/>
      <c r="O102" s="4" t="s">
        <v>3</v>
      </c>
      <c r="P102" s="3"/>
      <c r="Q102" s="4" t="s">
        <v>3</v>
      </c>
      <c r="R102" s="3"/>
      <c r="S102" s="4" t="s">
        <v>3</v>
      </c>
      <c r="T102" s="3"/>
      <c r="U102" s="4" t="s">
        <v>3</v>
      </c>
      <c r="V102" s="3">
        <v>319</v>
      </c>
      <c r="W102" s="4" t="s">
        <v>3</v>
      </c>
      <c r="X102" s="3">
        <v>380</v>
      </c>
      <c r="Y102" s="3">
        <v>412</v>
      </c>
      <c r="Z102" s="3">
        <v>446</v>
      </c>
      <c r="AA102" s="4" t="s">
        <v>3</v>
      </c>
      <c r="AB102" s="3">
        <v>517</v>
      </c>
      <c r="AC102" s="4" t="s">
        <v>3</v>
      </c>
      <c r="AD102" s="3">
        <v>594</v>
      </c>
      <c r="AE102" s="4" t="s">
        <v>3</v>
      </c>
      <c r="AF102" s="3"/>
      <c r="AG102" s="3"/>
    </row>
    <row r="103" spans="1:3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>
        <f>(J102+J104)/2</f>
        <v>99</v>
      </c>
      <c r="K103" s="4" t="s">
        <v>3</v>
      </c>
      <c r="L103" s="3">
        <f>(L102+L104)/2</f>
        <v>0</v>
      </c>
      <c r="M103" s="4" t="s">
        <v>3</v>
      </c>
      <c r="N103" s="3">
        <f>(N102+N104)/2</f>
        <v>0</v>
      </c>
      <c r="O103" s="4" t="s">
        <v>3</v>
      </c>
      <c r="P103" s="3">
        <f>(P102+P104)/2</f>
        <v>0</v>
      </c>
      <c r="Q103" s="4" t="s">
        <v>3</v>
      </c>
      <c r="R103" s="3">
        <f>(R102+R104)/2</f>
        <v>0</v>
      </c>
      <c r="S103" s="4" t="s">
        <v>3</v>
      </c>
      <c r="T103" s="3">
        <f>(T102+T104)/2</f>
        <v>0</v>
      </c>
      <c r="U103" s="4" t="s">
        <v>3</v>
      </c>
      <c r="V103" s="3">
        <f>(V102+V104)/2</f>
        <v>323</v>
      </c>
      <c r="W103" s="4" t="s">
        <v>3</v>
      </c>
      <c r="X103" s="3">
        <f>(X102+X104)/2</f>
        <v>384.5</v>
      </c>
      <c r="Y103" s="3">
        <f>(Y102+Y104)/2</f>
        <v>417</v>
      </c>
      <c r="Z103" s="3">
        <f>(Z102+Z104)/2</f>
        <v>451</v>
      </c>
      <c r="AA103" s="4" t="s">
        <v>3</v>
      </c>
      <c r="AB103" s="3">
        <f>(AB102+AB104)/2</f>
        <v>523</v>
      </c>
      <c r="AC103" s="4" t="s">
        <v>3</v>
      </c>
      <c r="AD103" s="3">
        <f>(AD102+AD104)/2</f>
        <v>600.5</v>
      </c>
      <c r="AE103" s="4" t="s">
        <v>3</v>
      </c>
      <c r="AF103" s="3"/>
      <c r="AG103" s="3"/>
    </row>
    <row r="104" spans="1:3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>
        <v>100</v>
      </c>
      <c r="K104" s="4" t="s">
        <v>3</v>
      </c>
      <c r="L104" s="3"/>
      <c r="M104" s="4" t="s">
        <v>3</v>
      </c>
      <c r="N104" s="3"/>
      <c r="O104" s="4" t="s">
        <v>3</v>
      </c>
      <c r="P104" s="3"/>
      <c r="Q104" s="4" t="s">
        <v>3</v>
      </c>
      <c r="R104" s="3"/>
      <c r="S104" s="4" t="s">
        <v>3</v>
      </c>
      <c r="T104" s="3"/>
      <c r="U104" s="4" t="s">
        <v>3</v>
      </c>
      <c r="V104" s="3">
        <v>327</v>
      </c>
      <c r="W104" s="4" t="s">
        <v>3</v>
      </c>
      <c r="X104" s="3">
        <v>389</v>
      </c>
      <c r="Y104" s="3">
        <v>422</v>
      </c>
      <c r="Z104" s="3">
        <v>456</v>
      </c>
      <c r="AA104" s="4" t="s">
        <v>3</v>
      </c>
      <c r="AB104" s="3">
        <v>529</v>
      </c>
      <c r="AC104" s="4" t="s">
        <v>3</v>
      </c>
      <c r="AD104" s="3">
        <v>607</v>
      </c>
      <c r="AE104" s="4" t="s">
        <v>3</v>
      </c>
      <c r="AF104" s="3"/>
      <c r="AG104" s="3"/>
    </row>
    <row r="105" spans="1:3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x14ac:dyDescent="0.2">
      <c r="A106" s="3"/>
      <c r="B106" s="3"/>
      <c r="C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x14ac:dyDescent="0.2">
      <c r="A107" s="3"/>
      <c r="B107" s="3"/>
      <c r="C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x14ac:dyDescent="0.2">
      <c r="A108" s="3"/>
      <c r="B108" s="3"/>
      <c r="C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x14ac:dyDescent="0.2">
      <c r="A109" s="3"/>
      <c r="B109" s="3"/>
      <c r="C109" s="3"/>
    </row>
    <row r="110" spans="1:33" x14ac:dyDescent="0.2">
      <c r="A110" s="3"/>
      <c r="B110" s="3"/>
      <c r="C110" s="3"/>
    </row>
    <row r="111" spans="1:33" x14ac:dyDescent="0.2">
      <c r="A111" s="3"/>
      <c r="B111" s="3"/>
      <c r="C111" s="3"/>
    </row>
    <row r="112" spans="1:33" x14ac:dyDescent="0.2">
      <c r="A112" s="3"/>
      <c r="B112" s="3"/>
      <c r="C112" s="3"/>
    </row>
    <row r="113" spans="1:3" x14ac:dyDescent="0.2">
      <c r="A113" s="3"/>
      <c r="B113" s="3"/>
      <c r="C113" s="3"/>
    </row>
    <row r="114" spans="1:3" x14ac:dyDescent="0.2">
      <c r="A114" s="3"/>
      <c r="B114" s="3"/>
      <c r="C114" s="3"/>
    </row>
    <row r="115" spans="1:3" x14ac:dyDescent="0.2">
      <c r="A115" s="3"/>
      <c r="B115" s="3"/>
      <c r="C115" s="3"/>
    </row>
    <row r="116" spans="1:3" x14ac:dyDescent="0.2">
      <c r="A116" s="3"/>
      <c r="B116" s="3"/>
      <c r="C116" s="3"/>
    </row>
    <row r="117" spans="1:3" x14ac:dyDescent="0.2">
      <c r="A117" s="3"/>
      <c r="B117" s="3"/>
      <c r="C117" s="3"/>
    </row>
    <row r="118" spans="1:3" x14ac:dyDescent="0.2">
      <c r="A118" s="3"/>
      <c r="B118" s="3"/>
      <c r="C118" s="3"/>
    </row>
    <row r="119" spans="1:3" x14ac:dyDescent="0.2">
      <c r="A119" s="3"/>
      <c r="B119" s="3"/>
      <c r="C119" s="3"/>
    </row>
    <row r="120" spans="1:3" x14ac:dyDescent="0.2">
      <c r="A120" s="3"/>
      <c r="B120" s="3"/>
      <c r="C120" s="3"/>
    </row>
    <row r="121" spans="1:3" x14ac:dyDescent="0.2">
      <c r="A121" s="3"/>
      <c r="B121" s="3"/>
      <c r="C121" s="3"/>
    </row>
    <row r="122" spans="1:3" x14ac:dyDescent="0.2">
      <c r="A122" s="3"/>
      <c r="B122" s="3"/>
      <c r="C122" s="3"/>
    </row>
    <row r="123" spans="1:3" x14ac:dyDescent="0.2">
      <c r="A123" s="3"/>
      <c r="B123" s="3"/>
      <c r="C123" s="3"/>
    </row>
    <row r="124" spans="1:3" x14ac:dyDescent="0.2">
      <c r="A124" s="3"/>
      <c r="B124" s="3"/>
      <c r="C124" s="3"/>
    </row>
    <row r="125" spans="1:3" x14ac:dyDescent="0.2">
      <c r="A125" s="3"/>
      <c r="B125" s="3"/>
      <c r="C125" s="3"/>
    </row>
    <row r="126" spans="1:3" x14ac:dyDescent="0.2">
      <c r="A126" s="3"/>
      <c r="B126" s="3"/>
      <c r="C126" s="3"/>
    </row>
    <row r="127" spans="1:3" x14ac:dyDescent="0.2">
      <c r="A127" s="3"/>
      <c r="B127" s="3"/>
      <c r="C127" s="3"/>
    </row>
    <row r="128" spans="1:3" x14ac:dyDescent="0.2">
      <c r="A128" s="3"/>
      <c r="B128" s="3"/>
      <c r="C128" s="3"/>
    </row>
    <row r="129" spans="1:3" x14ac:dyDescent="0.2">
      <c r="A129" s="3"/>
      <c r="B129" s="3"/>
      <c r="C129" s="3"/>
    </row>
    <row r="130" spans="1:3" x14ac:dyDescent="0.2">
      <c r="A130" s="3"/>
      <c r="B130" s="3"/>
      <c r="C130" s="3"/>
    </row>
  </sheetData>
  <sheetProtection sheet="1" objects="1" scenarios="1"/>
  <phoneticPr fontId="2" type="noConversion"/>
  <hyperlinks>
    <hyperlink ref="A41" r:id="rId1"/>
  </hyperlinks>
  <pageMargins left="0.75" right="0.75" top="1" bottom="1" header="0.5" footer="0.5"/>
  <pageSetup orientation="portrait" r:id="rId2"/>
  <headerFooter alignWithMargins="0">
    <oddHeader>&amp;LPrepared by Gary G. Frank   Dept. of Ag. Econ.  UW-Madison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SILOUP</vt:lpstr>
      <vt:lpstr>\c</vt:lpstr>
      <vt:lpstr>\i</vt:lpstr>
      <vt:lpstr>\r</vt:lpstr>
      <vt:lpstr>CHART</vt:lpstr>
      <vt:lpstr>INT</vt:lpstr>
      <vt:lpstr>SILOUP!Print_Area</vt:lpstr>
      <vt:lpstr>SILOUP!Print_Area_MI</vt:lpstr>
      <vt:lpstr>SILO</vt:lpstr>
    </vt:vector>
  </TitlesOfParts>
  <Company>UW-Extension Center for Dairy Profitability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vanderlin</dc:creator>
  <cp:lastModifiedBy>mark</cp:lastModifiedBy>
  <dcterms:created xsi:type="dcterms:W3CDTF">2006-04-21T18:46:05Z</dcterms:created>
  <dcterms:modified xsi:type="dcterms:W3CDTF">2013-06-24T16:35:20Z</dcterms:modified>
</cp:coreProperties>
</file>